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TALIJA\МЕТОД_РАБОТА\РАБ_НАВЧ_ПЛАНЫ\PLAN20_21\"/>
    </mc:Choice>
  </mc:AlternateContent>
  <bookViews>
    <workbookView xWindow="0" yWindow="0" windowWidth="19320" windowHeight="5490" tabRatio="814" activeTab="2"/>
  </bookViews>
  <sheets>
    <sheet name="Маг проф  1 курс 20-21" sheetId="44" r:id="rId1"/>
    <sheet name="Маг наук 1 курс 20-21" sheetId="45" r:id="rId2"/>
    <sheet name="МАГ проф ІI курс" sheetId="46" r:id="rId3"/>
  </sheets>
  <calcPr calcId="162913"/>
</workbook>
</file>

<file path=xl/calcChain.xml><?xml version="1.0" encoding="utf-8"?>
<calcChain xmlns="http://schemas.openxmlformats.org/spreadsheetml/2006/main">
  <c r="Q52" i="46" l="1"/>
  <c r="Q51" i="46"/>
  <c r="Q50" i="46"/>
  <c r="Q54" i="46" s="1"/>
  <c r="AN24" i="46"/>
  <c r="AM24" i="46"/>
  <c r="AL24" i="46"/>
  <c r="AK24" i="46"/>
  <c r="AJ24" i="46"/>
  <c r="AI24" i="46"/>
  <c r="AH24" i="46"/>
  <c r="AG24" i="46"/>
  <c r="X24" i="46"/>
  <c r="W24" i="46"/>
  <c r="S24" i="46"/>
  <c r="Q24" i="46"/>
  <c r="P24" i="46"/>
  <c r="O24" i="46"/>
  <c r="N24" i="46"/>
  <c r="BB63" i="45"/>
  <c r="AT63" i="45"/>
  <c r="AT64" i="45" s="1"/>
  <c r="AQ63" i="45"/>
  <c r="AP63" i="45"/>
  <c r="AO63" i="45"/>
  <c r="AG63" i="45"/>
  <c r="BD62" i="45"/>
  <c r="BD63" i="45" s="1"/>
  <c r="BD64" i="45" s="1"/>
  <c r="BB62" i="45"/>
  <c r="BA62" i="45"/>
  <c r="BA63" i="45" s="1"/>
  <c r="AK62" i="45"/>
  <c r="AK63" i="45" s="1"/>
  <c r="AK64" i="45" s="1"/>
  <c r="AG62" i="45"/>
  <c r="AD62" i="45"/>
  <c r="AD63" i="45" s="1"/>
  <c r="AF61" i="45"/>
  <c r="AE61" i="45"/>
  <c r="AN61" i="45" s="1"/>
  <c r="AN60" i="45"/>
  <c r="AF60" i="45"/>
  <c r="AE60" i="45"/>
  <c r="AF59" i="45"/>
  <c r="AN59" i="45" s="1"/>
  <c r="AE59" i="45"/>
  <c r="AF57" i="45"/>
  <c r="AE57" i="45"/>
  <c r="AN57" i="45" s="1"/>
  <c r="AF56" i="45"/>
  <c r="AE56" i="45"/>
  <c r="AN56" i="45" s="1"/>
  <c r="AN55" i="45"/>
  <c r="AF55" i="45"/>
  <c r="AE55" i="45"/>
  <c r="AF53" i="45"/>
  <c r="AE53" i="45"/>
  <c r="AN53" i="45" s="1"/>
  <c r="AF52" i="45"/>
  <c r="AE52" i="45"/>
  <c r="AN52" i="45" s="1"/>
  <c r="AF51" i="45"/>
  <c r="AE51" i="45"/>
  <c r="AN51" i="45" s="1"/>
  <c r="AN49" i="45"/>
  <c r="AF49" i="45"/>
  <c r="AE49" i="45"/>
  <c r="AF48" i="45"/>
  <c r="AE48" i="45"/>
  <c r="AN48" i="45" s="1"/>
  <c r="AF47" i="45"/>
  <c r="AE47" i="45"/>
  <c r="AN47" i="45" s="1"/>
  <c r="AF45" i="45"/>
  <c r="AE45" i="45"/>
  <c r="AN45" i="45" s="1"/>
  <c r="AN44" i="45"/>
  <c r="AF44" i="45"/>
  <c r="AE44" i="45"/>
  <c r="AF43" i="45"/>
  <c r="AF62" i="45" s="1"/>
  <c r="AF63" i="45" s="1"/>
  <c r="AE43" i="45"/>
  <c r="AE62" i="45" s="1"/>
  <c r="AE63" i="45" s="1"/>
  <c r="AV39" i="45"/>
  <c r="AV64" i="45" s="1"/>
  <c r="AT39" i="45"/>
  <c r="AS39" i="45"/>
  <c r="AQ39" i="45"/>
  <c r="AP39" i="45"/>
  <c r="AO39" i="45"/>
  <c r="AO64" i="45" s="1"/>
  <c r="BC38" i="45"/>
  <c r="BC39" i="45" s="1"/>
  <c r="BC64" i="45" s="1"/>
  <c r="BA38" i="45"/>
  <c r="BA39" i="45" s="1"/>
  <c r="AZ38" i="45"/>
  <c r="AZ39" i="45" s="1"/>
  <c r="AZ64" i="45" s="1"/>
  <c r="AY38" i="45"/>
  <c r="AY39" i="45" s="1"/>
  <c r="AY64" i="45" s="1"/>
  <c r="AK38" i="45"/>
  <c r="AK39" i="45" s="1"/>
  <c r="AI38" i="45"/>
  <c r="AI39" i="45" s="1"/>
  <c r="AI64" i="45" s="1"/>
  <c r="AG38" i="45"/>
  <c r="AG39" i="45" s="1"/>
  <c r="AF37" i="45"/>
  <c r="AE37" i="45"/>
  <c r="AN37" i="45" s="1"/>
  <c r="AY36" i="45"/>
  <c r="AX36" i="45"/>
  <c r="AX38" i="45" s="1"/>
  <c r="AX39" i="45" s="1"/>
  <c r="AX64" i="45" s="1"/>
  <c r="AF36" i="45"/>
  <c r="AE36" i="45" s="1"/>
  <c r="AE34" i="45"/>
  <c r="AN34" i="45" s="1"/>
  <c r="AE33" i="45"/>
  <c r="AN33" i="45" s="1"/>
  <c r="AE32" i="45"/>
  <c r="AN32" i="45" s="1"/>
  <c r="AF31" i="45"/>
  <c r="AE31" i="45"/>
  <c r="AN31" i="45" s="1"/>
  <c r="AN30" i="45"/>
  <c r="AF30" i="45"/>
  <c r="AE30" i="45"/>
  <c r="BC28" i="45"/>
  <c r="BB28" i="45"/>
  <c r="BB39" i="45" s="1"/>
  <c r="BA28" i="45"/>
  <c r="AZ28" i="45"/>
  <c r="AY28" i="45"/>
  <c r="AX28" i="45"/>
  <c r="AW28" i="45"/>
  <c r="AK28" i="45"/>
  <c r="AI28" i="45"/>
  <c r="AG28" i="45"/>
  <c r="AD28" i="45"/>
  <c r="AF27" i="45"/>
  <c r="AE27" i="45"/>
  <c r="AN27" i="45" s="1"/>
  <c r="AN26" i="45"/>
  <c r="AF26" i="45"/>
  <c r="AE26" i="45"/>
  <c r="AF25" i="45"/>
  <c r="AN25" i="45" s="1"/>
  <c r="AE25" i="45"/>
  <c r="AF24" i="45"/>
  <c r="AE24" i="45"/>
  <c r="AN24" i="45" s="1"/>
  <c r="AF23" i="45"/>
  <c r="AE23" i="45"/>
  <c r="AN23" i="45" s="1"/>
  <c r="AN22" i="45"/>
  <c r="AF22" i="45"/>
  <c r="AF28" i="45" s="1"/>
  <c r="AE22" i="45"/>
  <c r="AE28" i="45" s="1"/>
  <c r="AE38" i="45" l="1"/>
  <c r="AE39" i="45" s="1"/>
  <c r="AD36" i="45"/>
  <c r="AD38" i="45" s="1"/>
  <c r="AD39" i="45" s="1"/>
  <c r="AD64" i="45" s="1"/>
  <c r="AN28" i="45"/>
  <c r="AE64" i="45"/>
  <c r="AG64" i="45"/>
  <c r="AN38" i="45"/>
  <c r="AN39" i="45" s="1"/>
  <c r="BA64" i="45"/>
  <c r="BB64" i="45"/>
  <c r="AW36" i="45"/>
  <c r="AW38" i="45" s="1"/>
  <c r="AW39" i="45" s="1"/>
  <c r="AW64" i="45" s="1"/>
  <c r="AF38" i="45"/>
  <c r="AF39" i="45" s="1"/>
  <c r="AF64" i="45" s="1"/>
  <c r="AN43" i="45"/>
  <c r="AN62" i="45" s="1"/>
  <c r="AN63" i="45" s="1"/>
  <c r="AN64" i="45" l="1"/>
  <c r="AG62" i="44" l="1"/>
  <c r="AF61" i="44"/>
  <c r="AE61" i="44"/>
  <c r="AN61" i="44" s="1"/>
  <c r="AF60" i="44"/>
  <c r="AE60" i="44"/>
  <c r="AF57" i="44"/>
  <c r="AE57" i="44"/>
  <c r="AN57" i="44" s="1"/>
  <c r="AF56" i="44"/>
  <c r="AE56" i="44"/>
  <c r="AF53" i="44"/>
  <c r="AE53" i="44"/>
  <c r="AN53" i="44" s="1"/>
  <c r="AF52" i="44"/>
  <c r="AE52" i="44"/>
  <c r="AF49" i="44"/>
  <c r="AE49" i="44"/>
  <c r="AN49" i="44" s="1"/>
  <c r="AF48" i="44"/>
  <c r="AE48" i="44"/>
  <c r="AF45" i="44"/>
  <c r="AE45" i="44"/>
  <c r="AN45" i="44" s="1"/>
  <c r="AF44" i="44"/>
  <c r="AE44" i="44"/>
  <c r="BD62" i="44"/>
  <c r="BB62" i="44"/>
  <c r="BA62" i="44"/>
  <c r="AK62" i="44"/>
  <c r="AE62" i="44"/>
  <c r="AD62" i="44"/>
  <c r="AF55" i="44"/>
  <c r="AF59" i="44"/>
  <c r="AE59" i="44"/>
  <c r="AN59" i="44" s="1"/>
  <c r="AE55" i="44"/>
  <c r="AN55" i="44" s="1"/>
  <c r="AF51" i="44"/>
  <c r="AE51" i="44"/>
  <c r="AN51" i="44" s="1"/>
  <c r="AF47" i="44"/>
  <c r="AF62" i="44" s="1"/>
  <c r="AE47" i="44"/>
  <c r="AF43" i="44"/>
  <c r="AE43" i="44"/>
  <c r="AN43" i="44" s="1"/>
  <c r="AY36" i="44"/>
  <c r="AX36" i="44"/>
  <c r="AF36" i="44"/>
  <c r="AE36" i="44" s="1"/>
  <c r="AD36" i="44" s="1"/>
  <c r="AE32" i="44"/>
  <c r="AN32" i="44" s="1"/>
  <c r="AE33" i="44"/>
  <c r="AE34" i="44"/>
  <c r="AN62" i="44" l="1"/>
  <c r="AW36" i="44"/>
  <c r="AN47" i="44"/>
  <c r="AN44" i="44"/>
  <c r="AN48" i="44"/>
  <c r="AN52" i="44"/>
  <c r="AN56" i="44"/>
  <c r="AN60" i="44"/>
  <c r="AN34" i="44"/>
  <c r="AN33" i="44"/>
  <c r="AF31" i="44"/>
  <c r="AE31" i="44"/>
  <c r="AF30" i="44"/>
  <c r="AE30" i="44"/>
  <c r="AN31" i="44" l="1"/>
  <c r="AN30" i="44"/>
  <c r="BC28" i="44" l="1"/>
  <c r="BB28" i="44"/>
  <c r="BB39" i="44" s="1"/>
  <c r="BA28" i="44"/>
  <c r="AP63" i="44"/>
  <c r="AQ63" i="44"/>
  <c r="AT63" i="44"/>
  <c r="AG38" i="44"/>
  <c r="AI38" i="44"/>
  <c r="AK38" i="44"/>
  <c r="AT39" i="44"/>
  <c r="AV39" i="44"/>
  <c r="AW38" i="44"/>
  <c r="AX38" i="44"/>
  <c r="AY38" i="44"/>
  <c r="AZ38" i="44"/>
  <c r="BA38" i="44"/>
  <c r="BC38" i="44"/>
  <c r="AD38" i="44"/>
  <c r="AX28" i="44"/>
  <c r="AD28" i="44"/>
  <c r="AF26" i="44"/>
  <c r="AF25" i="44"/>
  <c r="AF24" i="44"/>
  <c r="AO63" i="44"/>
  <c r="AT64" i="44" l="1"/>
  <c r="BD63" i="44"/>
  <c r="BB63" i="44"/>
  <c r="AV64" i="44"/>
  <c r="AE25" i="44"/>
  <c r="AN25" i="44" s="1"/>
  <c r="AE26" i="44"/>
  <c r="AE24" i="44"/>
  <c r="BA39" i="44"/>
  <c r="AF37" i="44"/>
  <c r="AE37" i="44"/>
  <c r="AZ28" i="44"/>
  <c r="AZ39" i="44" s="1"/>
  <c r="AY28" i="44"/>
  <c r="AW28" i="44"/>
  <c r="AS39" i="44"/>
  <c r="AP39" i="44"/>
  <c r="AO39" i="44"/>
  <c r="AK28" i="44"/>
  <c r="AK39" i="44" s="1"/>
  <c r="AK63" i="44" s="1"/>
  <c r="AI28" i="44"/>
  <c r="AG28" i="44"/>
  <c r="AF27" i="44"/>
  <c r="AE27" i="44"/>
  <c r="AF23" i="44"/>
  <c r="AE23" i="44"/>
  <c r="AF22" i="44"/>
  <c r="AE22" i="44"/>
  <c r="AE28" i="44" l="1"/>
  <c r="AE38" i="44"/>
  <c r="AF38" i="44"/>
  <c r="BA63" i="44"/>
  <c r="BA64" i="44" s="1"/>
  <c r="AN37" i="44"/>
  <c r="AW39" i="44"/>
  <c r="AN27" i="44"/>
  <c r="AQ39" i="44"/>
  <c r="AN26" i="44"/>
  <c r="AI39" i="44"/>
  <c r="AI64" i="44" s="1"/>
  <c r="AD39" i="44"/>
  <c r="AX39" i="44"/>
  <c r="BC39" i="44"/>
  <c r="BC64" i="44" s="1"/>
  <c r="AG39" i="44"/>
  <c r="AY39" i="44"/>
  <c r="AY64" i="44" s="1"/>
  <c r="BD64" i="44"/>
  <c r="AK64" i="44"/>
  <c r="BB64" i="44"/>
  <c r="AF28" i="44"/>
  <c r="AN23" i="44"/>
  <c r="AN22" i="44"/>
  <c r="AZ64" i="44"/>
  <c r="AO64" i="44"/>
  <c r="AN24" i="44"/>
  <c r="AN28" i="44" l="1"/>
  <c r="AN38" i="44"/>
  <c r="AD63" i="44"/>
  <c r="AD64" i="44" s="1"/>
  <c r="AG63" i="44"/>
  <c r="AG64" i="44" s="1"/>
  <c r="AX64" i="44"/>
  <c r="AW64" i="44"/>
  <c r="AE39" i="44"/>
  <c r="AF39" i="44"/>
  <c r="AN39" i="44" l="1"/>
  <c r="AN63" i="44"/>
  <c r="AE63" i="44"/>
  <c r="AE64" i="44" s="1"/>
  <c r="AF63" i="44"/>
  <c r="AF64" i="44" s="1"/>
  <c r="AN64" i="44" l="1"/>
</calcChain>
</file>

<file path=xl/sharedStrings.xml><?xml version="1.0" encoding="utf-8"?>
<sst xmlns="http://schemas.openxmlformats.org/spreadsheetml/2006/main" count="472" uniqueCount="210">
  <si>
    <t>РОБОЧИЙ   НАВЧАЛЬНИЙ   ПЛАН</t>
  </si>
  <si>
    <t>Факультет (інститут)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</si>
  <si>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</si>
  <si>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</si>
  <si>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</si>
  <si>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</si>
  <si>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</si>
  <si>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</si>
  <si>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</si>
  <si>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</si>
  <si>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</si>
  <si>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</si>
  <si>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</si>
  <si>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</si>
  <si>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</si>
  <si>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</si>
  <si>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</si>
  <si>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</si>
  <si>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</si>
  <si>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</si>
  <si>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</si>
  <si>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</si>
  <si>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</si>
  <si>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</si>
  <si>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</si>
  <si>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</si>
  <si>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</si>
  <si>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</si>
  <si>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</si>
  <si>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</si>
  <si>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</si>
  <si>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</si>
  <si>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</si>
  <si>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</si>
  <si>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</si>
  <si>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</si>
  <si>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/</t>
  </si>
  <si>
    <t>Декан факультету (директор інституту)</t>
  </si>
  <si>
    <t>(підпис)</t>
  </si>
  <si>
    <t>(П.І.Б.)</t>
  </si>
  <si>
    <t>магістр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</si>
  <si>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</si>
  <si>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</si>
  <si>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</si>
  <si>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</si>
  <si>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</si>
  <si>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1 курс</t>
  </si>
  <si>
    <t>1 семестр</t>
  </si>
  <si>
    <t>2 семестр</t>
  </si>
  <si>
    <t>18 тижнів</t>
  </si>
  <si>
    <t>Менеджменту</t>
  </si>
  <si>
    <t xml:space="preserve">Високопродуктивні розподілені обчислювальні системи                                </t>
  </si>
  <si>
    <t>Спеціальність (код і назва)</t>
  </si>
  <si>
    <t>Освітній ступінь</t>
  </si>
  <si>
    <t>Практичні (семінари)</t>
  </si>
  <si>
    <t>Лаборатор. (комп.практ.)</t>
  </si>
  <si>
    <t>Індивідуальні заняття</t>
  </si>
  <si>
    <t>за  НП</t>
  </si>
  <si>
    <t>з урахув. інд. занять</t>
  </si>
  <si>
    <t>НАЦІОНАЛЬНИЙ ТЕХНІЧНИЙ УНІВЕРСИТЕТ УКРАЇНИ "КИЇВСЬКИЙ ПОЛІТЕХНІЧНИЙ ІНСТИТУТ імені ІГОРЯ СІКОРСЬКОГО"</t>
  </si>
  <si>
    <t>122 Комп'ютерні науки</t>
  </si>
  <si>
    <t xml:space="preserve">Оброблення надвеликих масивів даних                                                   </t>
  </si>
  <si>
    <t>Розробка стартап-проектів</t>
  </si>
  <si>
    <r>
      <t>_____________________________________</t>
    </r>
    <r>
      <rPr>
        <b/>
        <sz val="26"/>
        <rFont val="Arial"/>
        <family val="2"/>
        <charset val="204"/>
      </rPr>
      <t xml:space="preserve"> Анатолій МЕЛЬНИЧЕНКО</t>
    </r>
  </si>
  <si>
    <t>на 2020 / 2021 навчальний рік</t>
  </si>
  <si>
    <r>
      <t xml:space="preserve">"_____"___________________ </t>
    </r>
    <r>
      <rPr>
        <b/>
        <sz val="26"/>
        <rFont val="Arial"/>
        <family val="2"/>
        <charset val="204"/>
      </rPr>
      <t>2020 р.</t>
    </r>
  </si>
  <si>
    <t>Проректор з навчальної роботи КПІ ім. Ігоря Сікорського</t>
  </si>
  <si>
    <t>очна (денна)</t>
  </si>
  <si>
    <t>магістр з комп'ютерних наук</t>
  </si>
  <si>
    <t>(прийому студентів 2020 р.)</t>
  </si>
  <si>
    <t>Освітні компоненти 
(навчальні дисципліни, курсові проекти (роботи), 
практики, кваліфікаційна робота)</t>
  </si>
  <si>
    <t>1. НОРМАТИВНІ освітні компоненти</t>
  </si>
  <si>
    <t xml:space="preserve">1.1. Цикл загальної підготовки  </t>
  </si>
  <si>
    <t>1.2. Цикл професійної підготовки</t>
  </si>
  <si>
    <t>Дослідницький (науковий) компонент</t>
  </si>
  <si>
    <t>Разом нормативних ОК циклу загальної підготовки</t>
  </si>
  <si>
    <t>ВСЬОГО нормативних:</t>
  </si>
  <si>
    <t>Разом нормативних ОК циклу професійної підготовки</t>
  </si>
  <si>
    <t>2. ВИБІРКОВІ освітні компоненти</t>
  </si>
  <si>
    <t>2.1. Цикл професійної підготовки (Вибіркові освітні компоненти з міжфакультетського/факультетського/кафедрального Каталогів)</t>
  </si>
  <si>
    <t>Разом вибіркових ОК циклу професійної підготовки</t>
  </si>
  <si>
    <t xml:space="preserve">ЗАГАЛЬНА КІЛЬКІСТЬ: </t>
  </si>
  <si>
    <t>ВСЬОГО вибіркових:</t>
  </si>
  <si>
    <t>Розподіл аудиторних годин на тиждень за
курсами і семестрами</t>
  </si>
  <si>
    <t>Сталий інноваційний розвиток</t>
  </si>
  <si>
    <t>Комп'ютерний моніторинг та геометричне моделювання процесів і систем</t>
  </si>
  <si>
    <t xml:space="preserve">Автоматизації проектування енергетичних процесів і систем  </t>
  </si>
  <si>
    <t xml:space="preserve">теплоенергетичний               </t>
  </si>
  <si>
    <t>/ Олександр КОВАЛЬ /</t>
  </si>
  <si>
    <t>/ Євген ПИСЬМЕННИЙ /</t>
  </si>
  <si>
    <t>Ухвалено на засіданні Вченої ради факультету, ПРОТОКОЛ № 9 від 29.04 2020 р.</t>
  </si>
  <si>
    <t>В.о. завідувача кафедри</t>
  </si>
  <si>
    <t xml:space="preserve">Інтелектуальна власність та патентознавство 2.  Патентознавство та набуття прав   </t>
  </si>
  <si>
    <t xml:space="preserve">Інтелектуальна власність та патентознавство 1.    Право інтелектуальної власності                                        </t>
  </si>
  <si>
    <t xml:space="preserve">Інформаційного права та права інтелектуальної власності  </t>
  </si>
  <si>
    <t xml:space="preserve">Автоматизації проектування енерегтичних процесів та систем </t>
  </si>
  <si>
    <t>Автоматизації проектування енерегтичних процесів та систем</t>
  </si>
  <si>
    <t xml:space="preserve">Кафедра англійської мови технічного спрямування №1            </t>
  </si>
  <si>
    <t xml:space="preserve">Візуалізація графічної та геометричної інформації                            </t>
  </si>
  <si>
    <t>Постреляційні бази даних</t>
  </si>
  <si>
    <t>Проектування систем з розподіленими базами даних</t>
  </si>
  <si>
    <t xml:space="preserve">Курсова робота з візуалізація графічної та геометричної інформації                 </t>
  </si>
  <si>
    <t xml:space="preserve">Наукова робота за темою магістерської дисертації - 1. Основи наукових досліджень.                       </t>
  </si>
  <si>
    <t xml:space="preserve">Наукова робота за темою магістерської дисертації - 2. Науково-дослідна робота за темою магістерської дисертації                          </t>
  </si>
  <si>
    <t>Big Data та аналіз даних</t>
  </si>
  <si>
    <t>Освітній компонент 1 К-Каталогу</t>
  </si>
  <si>
    <t>Освітній компонент 2 К-Каталогу</t>
  </si>
  <si>
    <t>Освітній компонент 3 К-Каталогу</t>
  </si>
  <si>
    <t>Нечітке моделювання та управління</t>
  </si>
  <si>
    <t>Освітній компонент 4 К-Каталогу</t>
  </si>
  <si>
    <t>Освітній компонент 5 К-Каталогу</t>
  </si>
  <si>
    <t>Методи та системи моделювання складних процесів та систем*</t>
  </si>
  <si>
    <t>Мови опису і моделювання апаратно-програмних систем</t>
  </si>
  <si>
    <t xml:space="preserve">Безпека та приватність в Інтернеті </t>
  </si>
  <si>
    <t xml:space="preserve"> Конструювання машин        </t>
  </si>
  <si>
    <t>Системи з розподіленими даними</t>
  </si>
  <si>
    <t>Еколого-економічний ризик-менеджмент</t>
  </si>
  <si>
    <t>Просторове моделювання на основі супутникових даних</t>
  </si>
  <si>
    <t>Декларативне програмування</t>
  </si>
  <si>
    <t>Системи моніторингу стану мережі об’єктів у реальному часі</t>
  </si>
  <si>
    <t>Методи синтезу віртуальної реальності</t>
  </si>
  <si>
    <t>Соціально-економічний потенціал управління станом довкілля</t>
  </si>
  <si>
    <t>Апаратно-програмні засоби збору та обробки екологічної інформації</t>
  </si>
  <si>
    <t>Прикладне програмування в системах автоматизації інженерних розрахунків</t>
  </si>
  <si>
    <t>Теоретичні основи стереографіки</t>
  </si>
  <si>
    <t>за освітньо-професійною програмою магістерської підготовки (спеціалізацією)</t>
  </si>
  <si>
    <t>ТР-01мп (20+0), ТР-02мп (19+0),ТМ-01мп (20+0)</t>
  </si>
  <si>
    <t>1 рік 4 міс.</t>
  </si>
  <si>
    <t>Практикум з іншомовного  професійного спілкування</t>
  </si>
  <si>
    <t>за освітньо-науковою програмою магістерської підготовки (спеціалізацією)</t>
  </si>
  <si>
    <t>1 рік 9 міс.</t>
  </si>
  <si>
    <t>ТР-01мн (6+0)</t>
  </si>
  <si>
    <t>Практикум іншомовного наукового спілкування 1. Іншомовне професійне спілкування</t>
  </si>
  <si>
    <t>НАЦІОНАЛЬНИЙ   ТЕХНІЧНИЙ   УНІВЕРСИТЕТ   УКРАЇНИ   "КИЇВСЬКИЙ   ПОЛІТЕХНІЧНИЙ   ІНСТИТУТ імені ІГОРЯ СІКОРСЬКОГО"</t>
  </si>
  <si>
    <t>на 2020/2021 навчальний рік</t>
  </si>
  <si>
    <t>ЗАТВЕРДЖУЮ</t>
  </si>
  <si>
    <t>(рік набору 2019 р.)</t>
  </si>
  <si>
    <t>Перший проректор  КПІ ім. Ігоря Сікорського</t>
  </si>
  <si>
    <t>Спеціальність</t>
  </si>
  <si>
    <t>-</t>
  </si>
  <si>
    <t>Інститут</t>
  </si>
  <si>
    <t>теплоенергетичний</t>
  </si>
  <si>
    <t xml:space="preserve"> за  освітньо- професійною  програмою  (спеціалізацією)    -</t>
  </si>
  <si>
    <t>Комп'ютерний моніторинг та геометричне моделювання процесів та систем</t>
  </si>
  <si>
    <t>денна</t>
  </si>
  <si>
    <t xml:space="preserve">   _________________Анатолій МЕЛЬНИЧЕНКО  </t>
  </si>
  <si>
    <t xml:space="preserve"> магістр</t>
  </si>
  <si>
    <t xml:space="preserve">1 рік 4 місяці </t>
  </si>
  <si>
    <r>
      <t xml:space="preserve">"_____"___________ </t>
    </r>
    <r>
      <rPr>
        <b/>
        <sz val="36"/>
        <rFont val="Arial"/>
        <family val="2"/>
        <charset val="204"/>
      </rPr>
      <t>2020 р.</t>
    </r>
  </si>
  <si>
    <t xml:space="preserve"> Автоматизації проектування енергетичних процесів і систем</t>
  </si>
  <si>
    <t>магістр комп'ютерних наук</t>
  </si>
  <si>
    <t>№ зп</t>
  </si>
  <si>
    <t>Найменування дисциплін</t>
  </si>
  <si>
    <t>Назва кафедри</t>
  </si>
  <si>
    <t>Аудиторні 
години</t>
  </si>
  <si>
    <r>
      <t>Кількість годин</t>
    </r>
    <r>
      <rPr>
        <b/>
        <sz val="36"/>
        <rFont val="Arial"/>
        <family val="2"/>
      </rPr>
      <t xml:space="preserve"> аудиторних занять
на тиждень за семестрами</t>
    </r>
  </si>
  <si>
    <t>IІ курс</t>
  </si>
  <si>
    <t>ТР-91мп (17+2)</t>
  </si>
  <si>
    <t>РГР, РР, ГР</t>
  </si>
  <si>
    <t>3 семестр</t>
  </si>
  <si>
    <t>4 семестр</t>
  </si>
  <si>
    <t>Практичні (комп.  практ.)</t>
  </si>
  <si>
    <t>Лабораторні</t>
  </si>
  <si>
    <t>за НП</t>
  </si>
  <si>
    <t>З урахуван.  Інд.занять</t>
  </si>
  <si>
    <t>1.ЦИКЛ ЗАГАЛЬНОЇ ПІДГОТОВКИ</t>
  </si>
  <si>
    <t>I.3. Дослідницкий (науковий) компонент (за вибором студентів)</t>
  </si>
  <si>
    <t xml:space="preserve">            Блок 2. "Комп’ютерне геометричне моделювання процесів та систем"</t>
  </si>
  <si>
    <t>Преддипломна  практика</t>
  </si>
  <si>
    <t>Автоматизації проектування енергетичних проц. і систем</t>
  </si>
  <si>
    <t>Робота над магістерською дисертацією</t>
  </si>
  <si>
    <t>Разом за цикл:</t>
  </si>
  <si>
    <t>Всього за термін навчання:</t>
  </si>
  <si>
    <r>
      <t>РГР</t>
    </r>
    <r>
      <rPr>
        <sz val="3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</si>
  <si>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30"/>
        <rFont val="Arial"/>
        <family val="2"/>
        <charset val="204"/>
      </rPr>
      <t xml:space="preserve"> - розрахункова робота;</t>
    </r>
  </si>
  <si>
    <r>
      <t>ГР</t>
    </r>
    <r>
      <rPr>
        <sz val="30"/>
        <rFont val="Arial"/>
        <family val="2"/>
        <charset val="204"/>
      </rPr>
      <t xml:space="preserve"> - графічна робота;</t>
    </r>
  </si>
  <si>
    <r>
      <t>ДКР</t>
    </r>
    <r>
      <rPr>
        <sz val="30"/>
        <rFont val="Arial"/>
        <family val="2"/>
        <charset val="204"/>
      </rPr>
      <t xml:space="preserve"> - домашня контрольна робота (виконується під час СРС)</t>
    </r>
  </si>
  <si>
    <t>ПРАКТИКИ</t>
  </si>
  <si>
    <t>ДЕРЖАВНА  АТЕСТАЦІЯ</t>
  </si>
  <si>
    <t>Вид практики</t>
  </si>
  <si>
    <t>Термін проведення</t>
  </si>
  <si>
    <t>Тривалість у тижнях</t>
  </si>
  <si>
    <t>Семестр</t>
  </si>
  <si>
    <t>Форма державної атестації</t>
  </si>
  <si>
    <t>1</t>
  </si>
  <si>
    <t>Преддипломна практика</t>
  </si>
  <si>
    <t>1.09-25.10.2020 р.</t>
  </si>
  <si>
    <t>Захист магістерської дисертації</t>
  </si>
  <si>
    <t>21.12 - 31.12.2020 р.</t>
  </si>
  <si>
    <t>РОЗПОДІЛ ГОДИН ПО ПІДГОТОВЦІ ТА ЗАХИСТУ ДИПЛОМНОГО ПРОЕКТУ</t>
  </si>
  <si>
    <t>Вид  роботи</t>
  </si>
  <si>
    <t>Норма в годинах на 1 студента</t>
  </si>
  <si>
    <t>Кафедра</t>
  </si>
  <si>
    <t>Кількість студентів</t>
  </si>
  <si>
    <t>Всього годин</t>
  </si>
  <si>
    <t>Б</t>
  </si>
  <si>
    <t>К</t>
  </si>
  <si>
    <t>Керівництво</t>
  </si>
  <si>
    <t>Рецензування</t>
  </si>
  <si>
    <t>Теплоенергетичних установок теплових і атомних електростанцій</t>
  </si>
  <si>
    <t>ЕК (dx0,5)</t>
  </si>
  <si>
    <t>0,5 х4 = 2</t>
  </si>
  <si>
    <t>Всього  годин</t>
  </si>
  <si>
    <t>40</t>
  </si>
  <si>
    <t>d - кількість членів ЕК з даної кафедри</t>
  </si>
  <si>
    <t>Ухвалено на засіданні Вченої ради факультету, протокол № 9  від 29.04.2020  р.</t>
  </si>
  <si>
    <t>В.о. завідувача кафедри АПЕПС</t>
  </si>
  <si>
    <t>Олександр КОВАЛЬ</t>
  </si>
  <si>
    <t>Декан  теплоенергетичного факультету</t>
  </si>
  <si>
    <t xml:space="preserve">Євген ПИСЬМЕННИЙ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</si>
</sst>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3" x14ac:knownFonts="1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sz val="16"/>
      <name val="Arial Cyr"/>
      <charset val="204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b/>
      <sz val="11"/>
      <name val="Arial"/>
      <family val="2"/>
    </font>
    <font>
      <sz val="20"/>
      <name val="Arial Cyr"/>
      <charset val="204"/>
    </font>
    <font>
      <b/>
      <sz val="2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 Cyr"/>
      <charset val="204"/>
    </font>
    <font>
      <sz val="26"/>
      <name val="Arial"/>
      <family val="2"/>
    </font>
    <font>
      <b/>
      <sz val="30"/>
      <name val="Arial"/>
      <family val="2"/>
    </font>
    <font>
      <sz val="30"/>
      <name val="Arial Cyr"/>
      <charset val="204"/>
    </font>
    <font>
      <b/>
      <sz val="22"/>
      <name val="Arial Cyr"/>
      <family val="2"/>
      <charset val="204"/>
    </font>
    <font>
      <b/>
      <sz val="22"/>
      <name val="Arial Cyr"/>
      <charset val="204"/>
    </font>
    <font>
      <b/>
      <sz val="20"/>
      <name val="Arial Cyr"/>
      <charset val="204"/>
    </font>
    <font>
      <b/>
      <sz val="36"/>
      <name val="Arial Cyr"/>
      <charset val="204"/>
    </font>
    <font>
      <sz val="28"/>
      <name val="Arial Cyr"/>
      <family val="2"/>
      <charset val="204"/>
    </font>
    <font>
      <sz val="28"/>
      <name val="Arial"/>
      <family val="2"/>
      <charset val="204"/>
    </font>
    <font>
      <b/>
      <sz val="36"/>
      <name val="Arial"/>
      <family val="2"/>
      <charset val="204"/>
    </font>
    <font>
      <sz val="36"/>
      <name val="Arial Cyr"/>
      <charset val="204"/>
    </font>
    <font>
      <sz val="36"/>
      <name val="Arial"/>
      <family val="2"/>
      <charset val="204"/>
    </font>
    <font>
      <sz val="30"/>
      <name val="Arial"/>
      <family val="2"/>
      <charset val="204"/>
    </font>
    <font>
      <sz val="36"/>
      <name val="Arial"/>
      <family val="2"/>
    </font>
    <font>
      <sz val="30"/>
      <name val="Arial"/>
      <family val="2"/>
    </font>
    <font>
      <b/>
      <i/>
      <sz val="30"/>
      <name val="Arial"/>
      <family val="2"/>
    </font>
    <font>
      <sz val="34"/>
      <name val="Arial"/>
      <family val="2"/>
      <charset val="204"/>
    </font>
    <font>
      <b/>
      <sz val="40"/>
      <name val="Arial"/>
      <family val="2"/>
    </font>
    <font>
      <b/>
      <sz val="42"/>
      <name val="Arial"/>
      <family val="2"/>
    </font>
    <font>
      <b/>
      <sz val="54"/>
      <name val="Arial"/>
      <family val="2"/>
      <charset val="204"/>
    </font>
    <font>
      <b/>
      <sz val="40"/>
      <name val="Arial Cyr"/>
      <charset val="204"/>
    </font>
    <font>
      <sz val="36"/>
      <name val="Arial Cyr"/>
      <family val="2"/>
      <charset val="204"/>
    </font>
    <font>
      <b/>
      <sz val="36"/>
      <name val="Arial"/>
      <family val="2"/>
    </font>
    <font>
      <sz val="40"/>
      <name val="Arial Cyr"/>
      <charset val="204"/>
    </font>
    <font>
      <b/>
      <sz val="48"/>
      <name val="Arial Cyr"/>
      <charset val="204"/>
    </font>
    <font>
      <sz val="40"/>
      <name val="Arial"/>
      <family val="2"/>
      <charset val="204"/>
    </font>
    <font>
      <sz val="40"/>
      <name val="Arial"/>
      <family val="2"/>
    </font>
    <font>
      <b/>
      <sz val="28"/>
      <name val="Arial"/>
      <family val="2"/>
    </font>
    <font>
      <sz val="48"/>
      <name val="Arial Cyr"/>
      <charset val="204"/>
    </font>
    <font>
      <sz val="24"/>
      <name val="Arial Cyr"/>
      <charset val="204"/>
    </font>
    <font>
      <b/>
      <sz val="42"/>
      <name val="Arial Cyr"/>
      <charset val="204"/>
    </font>
    <font>
      <sz val="42"/>
      <name val="Arial Cyr"/>
      <charset val="204"/>
    </font>
    <font>
      <b/>
      <sz val="28"/>
      <name val="Arial"/>
      <family val="2"/>
      <charset val="204"/>
    </font>
    <font>
      <b/>
      <sz val="34"/>
      <name val="Arial"/>
      <family val="2"/>
    </font>
    <font>
      <sz val="34"/>
      <name val="Arial Cyr"/>
      <charset val="204"/>
    </font>
    <font>
      <b/>
      <sz val="36"/>
      <name val="Arial Cyr"/>
      <family val="2"/>
      <charset val="204"/>
    </font>
    <font>
      <b/>
      <sz val="32"/>
      <name val="Arial"/>
      <family val="2"/>
    </font>
    <font>
      <sz val="28"/>
      <name val="Arial Cyr"/>
      <charset val="204"/>
    </font>
    <font>
      <b/>
      <sz val="30"/>
      <name val="Arial"/>
      <family val="2"/>
      <charset val="204"/>
    </font>
    <font>
      <b/>
      <sz val="34"/>
      <name val="Arial"/>
      <family val="2"/>
      <charset val="204"/>
    </font>
    <font>
      <b/>
      <sz val="34"/>
      <name val="Arial Cyr"/>
      <family val="2"/>
      <charset val="204"/>
    </font>
    <font>
      <sz val="34"/>
      <name val="Arial"/>
      <family val="2"/>
    </font>
    <font>
      <sz val="28"/>
      <name val="Arial"/>
      <family val="2"/>
    </font>
    <font>
      <b/>
      <i/>
      <sz val="40"/>
      <name val="Arial"/>
      <family val="2"/>
    </font>
  </fonts>
  <fills count="2">
    <fill>
      <patternFill patternType="none"/>
    </fill>
    <fill>
      <patternFill patternType="gray125"/>
    </fill>
  </fills>
  <borders count="14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9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/>
    <xf numFmtId="49" fontId="2" fillId="0" borderId="0" xfId="0" applyNumberFormat="1" applyFont="1" applyBorder="1"/>
    <xf numFmtId="0" fontId="2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0" xfId="0" applyFont="1" applyAlignment="1"/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/>
    <xf numFmtId="0" fontId="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9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/>
    <xf numFmtId="0" fontId="19" fillId="0" borderId="0" xfId="0" applyFont="1" applyBorder="1"/>
    <xf numFmtId="0" fontId="16" fillId="0" borderId="0" xfId="0" applyNumberFormat="1" applyFont="1" applyBorder="1"/>
    <xf numFmtId="49" fontId="16" fillId="0" borderId="0" xfId="0" applyNumberFormat="1" applyFont="1" applyBorder="1"/>
    <xf numFmtId="49" fontId="16" fillId="0" borderId="0" xfId="0" applyNumberFormat="1" applyFont="1" applyBorder="1" applyAlignment="1">
      <alignment horizontal="center" vertical="justify" wrapText="1"/>
    </xf>
    <xf numFmtId="49" fontId="15" fillId="0" borderId="0" xfId="0" applyNumberFormat="1" applyFont="1" applyBorder="1" applyAlignment="1">
      <alignment horizontal="left" vertical="justify" wrapText="1"/>
    </xf>
    <xf numFmtId="0" fontId="16" fillId="0" borderId="0" xfId="0" applyNumberFormat="1" applyFont="1" applyBorder="1" applyAlignment="1"/>
    <xf numFmtId="49" fontId="16" fillId="0" borderId="0" xfId="0" applyNumberFormat="1" applyFont="1" applyBorder="1" applyAlignment="1"/>
    <xf numFmtId="0" fontId="16" fillId="0" borderId="0" xfId="0" applyFont="1" applyBorder="1" applyAlignment="1"/>
    <xf numFmtId="0" fontId="16" fillId="0" borderId="0" xfId="0" applyFont="1" applyAlignment="1"/>
    <xf numFmtId="0" fontId="15" fillId="0" borderId="0" xfId="0" applyFont="1" applyBorder="1"/>
    <xf numFmtId="0" fontId="16" fillId="0" borderId="0" xfId="0" applyFont="1" applyAlignment="1">
      <alignment horizontal="center"/>
    </xf>
    <xf numFmtId="0" fontId="23" fillId="0" borderId="0" xfId="0" applyFont="1" applyBorder="1"/>
    <xf numFmtId="0" fontId="0" fillId="0" borderId="0" xfId="0" applyAlignment="1" applyProtection="1"/>
    <xf numFmtId="0" fontId="24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/>
    <xf numFmtId="49" fontId="15" fillId="0" borderId="0" xfId="0" applyNumberFormat="1" applyFont="1" applyBorder="1" applyAlignment="1" applyProtection="1">
      <alignment horizontal="center" vertical="justify"/>
    </xf>
    <xf numFmtId="0" fontId="2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vertical="justify"/>
    </xf>
    <xf numFmtId="0" fontId="25" fillId="0" borderId="0" xfId="0" applyFont="1" applyBorder="1" applyAlignment="1" applyProtection="1"/>
    <xf numFmtId="0" fontId="16" fillId="0" borderId="0" xfId="0" applyFont="1" applyBorder="1" applyAlignment="1" applyProtection="1"/>
    <xf numFmtId="49" fontId="10" fillId="0" borderId="0" xfId="0" applyNumberFormat="1" applyFont="1" applyBorder="1" applyAlignment="1">
      <alignment vertical="justify"/>
    </xf>
    <xf numFmtId="0" fontId="16" fillId="0" borderId="0" xfId="0" applyFont="1" applyBorder="1" applyAlignment="1">
      <alignment horizontal="left" vertical="top"/>
    </xf>
    <xf numFmtId="49" fontId="15" fillId="0" borderId="0" xfId="0" applyNumberFormat="1" applyFont="1" applyBorder="1" applyAlignment="1" applyProtection="1">
      <alignment horizontal="left" vertical="justify"/>
    </xf>
    <xf numFmtId="0" fontId="16" fillId="0" borderId="0" xfId="0" applyFont="1" applyBorder="1" applyProtection="1"/>
    <xf numFmtId="49" fontId="15" fillId="0" borderId="0" xfId="0" applyNumberFormat="1" applyFont="1" applyBorder="1" applyAlignment="1" applyProtection="1">
      <alignment horizontal="center" vertical="justify" wrapText="1"/>
    </xf>
    <xf numFmtId="0" fontId="2" fillId="0" borderId="0" xfId="0" applyFont="1" applyBorder="1" applyAlignment="1" applyProtection="1"/>
    <xf numFmtId="49" fontId="24" fillId="0" borderId="0" xfId="0" applyNumberFormat="1" applyFont="1" applyBorder="1" applyAlignment="1" applyProtection="1">
      <alignment horizontal="center" vertical="justify"/>
    </xf>
    <xf numFmtId="0" fontId="7" fillId="0" borderId="0" xfId="0" applyFont="1" applyBorder="1"/>
    <xf numFmtId="0" fontId="11" fillId="0" borderId="0" xfId="0" applyFont="1" applyBorder="1" applyAlignment="1" applyProtection="1"/>
    <xf numFmtId="49" fontId="16" fillId="0" borderId="0" xfId="0" applyNumberFormat="1" applyFont="1" applyBorder="1" applyAlignment="1" applyProtection="1">
      <alignment horizontal="left" vertical="justify"/>
    </xf>
    <xf numFmtId="0" fontId="23" fillId="0" borderId="0" xfId="0" applyFont="1" applyBorder="1" applyProtection="1"/>
    <xf numFmtId="49" fontId="23" fillId="0" borderId="0" xfId="0" applyNumberFormat="1" applyFont="1" applyBorder="1" applyAlignment="1" applyProtection="1">
      <alignment horizontal="left" vertical="justify" wrapText="1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/>
    </xf>
    <xf numFmtId="0" fontId="16" fillId="0" borderId="0" xfId="0" applyFo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 applyProtection="1"/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 wrapText="1"/>
    </xf>
    <xf numFmtId="49" fontId="26" fillId="0" borderId="11" xfId="0" applyNumberFormat="1" applyFont="1" applyBorder="1" applyAlignment="1" applyProtection="1">
      <alignment horizontal="left" vertical="justify"/>
    </xf>
    <xf numFmtId="49" fontId="26" fillId="0" borderId="11" xfId="0" applyNumberFormat="1" applyFont="1" applyBorder="1" applyAlignment="1" applyProtection="1">
      <alignment horizontal="center" vertical="justify"/>
    </xf>
    <xf numFmtId="0" fontId="27" fillId="0" borderId="11" xfId="0" applyFont="1" applyBorder="1" applyAlignment="1" applyProtection="1">
      <alignment horizontal="right"/>
    </xf>
    <xf numFmtId="0" fontId="27" fillId="0" borderId="0" xfId="0" applyFont="1" applyBorder="1" applyAlignment="1" applyProtection="1"/>
    <xf numFmtId="0" fontId="27" fillId="0" borderId="0" xfId="0" applyFont="1" applyBorder="1"/>
    <xf numFmtId="0" fontId="27" fillId="0" borderId="0" xfId="0" applyFont="1" applyBorder="1" applyAlignment="1" applyProtection="1">
      <alignment horizontal="right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6" fillId="0" borderId="0" xfId="0" applyFont="1" applyBorder="1"/>
    <xf numFmtId="0" fontId="27" fillId="0" borderId="15" xfId="0" applyNumberFormat="1" applyFont="1" applyFill="1" applyBorder="1" applyAlignment="1">
      <alignment horizontal="center" vertical="center" shrinkToFit="1"/>
    </xf>
    <xf numFmtId="0" fontId="27" fillId="0" borderId="23" xfId="0" applyNumberFormat="1" applyFont="1" applyFill="1" applyBorder="1" applyAlignment="1">
      <alignment horizontal="center" vertical="center" shrinkToFit="1"/>
    </xf>
    <xf numFmtId="0" fontId="27" fillId="0" borderId="20" xfId="0" applyNumberFormat="1" applyFont="1" applyFill="1" applyBorder="1" applyAlignment="1">
      <alignment horizontal="center" vertical="center" shrinkToFit="1"/>
    </xf>
    <xf numFmtId="0" fontId="27" fillId="0" borderId="22" xfId="0" applyNumberFormat="1" applyFont="1" applyFill="1" applyBorder="1" applyAlignment="1">
      <alignment horizontal="center" vertical="center" shrinkToFit="1"/>
    </xf>
    <xf numFmtId="0" fontId="27" fillId="0" borderId="20" xfId="0" applyNumberFormat="1" applyFont="1" applyFill="1" applyBorder="1" applyAlignment="1">
      <alignment horizontal="center" vertical="center" wrapText="1" shrinkToFit="1"/>
    </xf>
    <xf numFmtId="0" fontId="27" fillId="0" borderId="15" xfId="0" applyNumberFormat="1" applyFont="1" applyFill="1" applyBorder="1" applyAlignment="1">
      <alignment horizontal="center" vertical="center" wrapText="1" shrinkToFit="1"/>
    </xf>
    <xf numFmtId="0" fontId="27" fillId="0" borderId="21" xfId="0" applyNumberFormat="1" applyFont="1" applyFill="1" applyBorder="1" applyAlignment="1">
      <alignment horizontal="center" vertical="center" wrapText="1" shrinkToFit="1"/>
    </xf>
    <xf numFmtId="0" fontId="27" fillId="0" borderId="49" xfId="0" applyNumberFormat="1" applyFont="1" applyFill="1" applyBorder="1" applyAlignment="1">
      <alignment horizontal="center" vertical="center" wrapText="1" shrinkToFit="1"/>
    </xf>
    <xf numFmtId="0" fontId="21" fillId="0" borderId="4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16" fillId="0" borderId="0" xfId="0" applyFont="1" applyFill="1" applyBorder="1"/>
    <xf numFmtId="0" fontId="5" fillId="0" borderId="0" xfId="0" applyFont="1" applyFill="1" applyBorder="1" applyAlignment="1">
      <alignment horizontal="center" vertical="top"/>
    </xf>
    <xf numFmtId="0" fontId="27" fillId="0" borderId="22" xfId="0" applyNumberFormat="1" applyFont="1" applyFill="1" applyBorder="1" applyAlignment="1">
      <alignment horizontal="center" vertical="center" wrapText="1" shrinkToFit="1"/>
    </xf>
    <xf numFmtId="0" fontId="18" fillId="0" borderId="49" xfId="0" applyFont="1" applyFill="1" applyBorder="1" applyAlignment="1">
      <alignment horizontal="center" vertical="center"/>
    </xf>
    <xf numFmtId="0" fontId="0" fillId="0" borderId="56" xfId="0" applyFont="1" applyFill="1" applyBorder="1" applyAlignment="1"/>
    <xf numFmtId="164" fontId="27" fillId="0" borderId="68" xfId="0" applyNumberFormat="1" applyFont="1" applyFill="1" applyBorder="1" applyAlignment="1">
      <alignment horizontal="center" vertical="center" wrapText="1" shrinkToFit="1"/>
    </xf>
    <xf numFmtId="0" fontId="18" fillId="0" borderId="5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 vertical="center" textRotation="90" wrapText="1"/>
    </xf>
    <xf numFmtId="0" fontId="27" fillId="0" borderId="57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6" fillId="0" borderId="0" xfId="0" applyNumberFormat="1" applyFont="1" applyFill="1" applyBorder="1"/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center" vertical="justify" wrapText="1"/>
    </xf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Fill="1" applyBorder="1" applyAlignment="1">
      <alignment vertical="justify"/>
    </xf>
    <xf numFmtId="49" fontId="22" fillId="0" borderId="0" xfId="0" applyNumberFormat="1" applyFont="1" applyFill="1" applyBorder="1" applyAlignment="1">
      <alignment horizontal="left" vertical="justify"/>
    </xf>
    <xf numFmtId="0" fontId="15" fillId="0" borderId="0" xfId="0" applyFont="1" applyFill="1" applyBorder="1"/>
    <xf numFmtId="0" fontId="16" fillId="0" borderId="0" xfId="0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left" vertical="justify"/>
    </xf>
    <xf numFmtId="49" fontId="23" fillId="0" borderId="0" xfId="0" applyNumberFormat="1" applyFont="1" applyFill="1" applyBorder="1" applyAlignment="1">
      <alignment horizontal="center" vertical="justify" wrapText="1"/>
    </xf>
    <xf numFmtId="49" fontId="10" fillId="0" borderId="0" xfId="0" applyNumberFormat="1" applyFont="1" applyFill="1" applyBorder="1" applyAlignment="1">
      <alignment horizontal="center" vertical="justify" wrapText="1"/>
    </xf>
    <xf numFmtId="49" fontId="15" fillId="0" borderId="0" xfId="0" applyNumberFormat="1" applyFont="1" applyFill="1" applyBorder="1" applyAlignment="1">
      <alignment horizontal="center" vertical="justify" wrapText="1"/>
    </xf>
    <xf numFmtId="0" fontId="23" fillId="0" borderId="0" xfId="0" applyFont="1" applyFill="1" applyBorder="1"/>
    <xf numFmtId="0" fontId="27" fillId="0" borderId="56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12" fillId="0" borderId="6" xfId="0" applyNumberFormat="1" applyFont="1" applyFill="1" applyBorder="1" applyAlignment="1">
      <alignment horizontal="center" vertical="center" wrapText="1"/>
    </xf>
    <xf numFmtId="0" fontId="11" fillId="0" borderId="42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left" vertical="center"/>
    </xf>
    <xf numFmtId="0" fontId="27" fillId="0" borderId="11" xfId="0" applyFont="1" applyBorder="1" applyAlignment="1" applyProtection="1"/>
    <xf numFmtId="1" fontId="41" fillId="0" borderId="68" xfId="0" applyNumberFormat="1" applyFont="1" applyFill="1" applyBorder="1" applyAlignment="1">
      <alignment horizontal="center" vertical="center" wrapText="1" shrinkToFit="1"/>
    </xf>
    <xf numFmtId="1" fontId="41" fillId="0" borderId="24" xfId="0" applyNumberFormat="1" applyFont="1" applyFill="1" applyBorder="1" applyAlignment="1">
      <alignment horizontal="center" vertical="center" wrapText="1" shrinkToFit="1"/>
    </xf>
    <xf numFmtId="1" fontId="41" fillId="0" borderId="73" xfId="0" applyNumberFormat="1" applyFont="1" applyFill="1" applyBorder="1" applyAlignment="1">
      <alignment horizontal="center" vertical="center" wrapText="1" shrinkToFit="1"/>
    </xf>
    <xf numFmtId="1" fontId="41" fillId="0" borderId="59" xfId="0" applyNumberFormat="1" applyFont="1" applyFill="1" applyBorder="1" applyAlignment="1">
      <alignment horizontal="center" vertical="center" wrapText="1" shrinkToFit="1"/>
    </xf>
    <xf numFmtId="1" fontId="41" fillId="0" borderId="68" xfId="0" applyNumberFormat="1" applyFont="1" applyFill="1" applyBorder="1" applyAlignment="1">
      <alignment horizontal="center" vertical="center" shrinkToFit="1"/>
    </xf>
    <xf numFmtId="1" fontId="41" fillId="0" borderId="25" xfId="0" applyNumberFormat="1" applyFont="1" applyFill="1" applyBorder="1" applyAlignment="1">
      <alignment horizontal="center" vertical="center" shrinkToFit="1"/>
    </xf>
    <xf numFmtId="1" fontId="41" fillId="0" borderId="28" xfId="0" applyNumberFormat="1" applyFont="1" applyFill="1" applyBorder="1" applyAlignment="1">
      <alignment horizontal="center" vertical="center" shrinkToFit="1"/>
    </xf>
    <xf numFmtId="1" fontId="41" fillId="0" borderId="24" xfId="0" applyNumberFormat="1" applyFont="1" applyFill="1" applyBorder="1" applyAlignment="1">
      <alignment horizontal="center" vertical="center" shrinkToFit="1"/>
    </xf>
    <xf numFmtId="1" fontId="41" fillId="0" borderId="27" xfId="0" applyNumberFormat="1" applyFont="1" applyFill="1" applyBorder="1" applyAlignment="1">
      <alignment horizontal="center" vertical="center" shrinkToFit="1"/>
    </xf>
    <xf numFmtId="164" fontId="41" fillId="0" borderId="25" xfId="0" applyNumberFormat="1" applyFont="1" applyFill="1" applyBorder="1" applyAlignment="1">
      <alignment horizontal="center" vertical="center" shrinkToFit="1"/>
    </xf>
    <xf numFmtId="1" fontId="41" fillId="0" borderId="39" xfId="0" applyNumberFormat="1" applyFont="1" applyFill="1" applyBorder="1" applyAlignment="1">
      <alignment horizontal="center" vertical="center" shrinkToFit="1"/>
    </xf>
    <xf numFmtId="1" fontId="41" fillId="0" borderId="40" xfId="0" applyNumberFormat="1" applyFont="1" applyFill="1" applyBorder="1" applyAlignment="1">
      <alignment horizontal="center" vertical="center" shrinkToFit="1"/>
    </xf>
    <xf numFmtId="164" fontId="37" fillId="0" borderId="68" xfId="0" applyNumberFormat="1" applyFont="1" applyFill="1" applyBorder="1" applyAlignment="1">
      <alignment horizontal="center" vertical="center" wrapText="1" shrinkToFit="1"/>
    </xf>
    <xf numFmtId="1" fontId="37" fillId="0" borderId="68" xfId="0" applyNumberFormat="1" applyFont="1" applyFill="1" applyBorder="1" applyAlignment="1">
      <alignment horizontal="center" vertical="center" wrapText="1" shrinkToFit="1"/>
    </xf>
    <xf numFmtId="1" fontId="37" fillId="0" borderId="24" xfId="0" applyNumberFormat="1" applyFont="1" applyFill="1" applyBorder="1" applyAlignment="1">
      <alignment horizontal="center" vertical="center" wrapText="1" shrinkToFit="1"/>
    </xf>
    <xf numFmtId="0" fontId="30" fillId="0" borderId="29" xfId="0" applyNumberFormat="1" applyFont="1" applyFill="1" applyBorder="1" applyAlignment="1">
      <alignment horizontal="center" vertical="center"/>
    </xf>
    <xf numFmtId="0" fontId="30" fillId="0" borderId="30" xfId="0" applyNumberFormat="1" applyFont="1" applyFill="1" applyBorder="1" applyAlignment="1">
      <alignment horizontal="center" vertical="center"/>
    </xf>
    <xf numFmtId="0" fontId="30" fillId="0" borderId="31" xfId="0" applyNumberFormat="1" applyFont="1" applyFill="1" applyBorder="1" applyAlignment="1">
      <alignment horizontal="center" vertical="center"/>
    </xf>
    <xf numFmtId="0" fontId="30" fillId="0" borderId="32" xfId="0" applyNumberFormat="1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/>
    </xf>
    <xf numFmtId="0" fontId="30" fillId="0" borderId="23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 vertical="center"/>
    </xf>
    <xf numFmtId="0" fontId="30" fillId="0" borderId="22" xfId="0" applyNumberFormat="1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3" xfId="0" applyNumberFormat="1" applyFont="1" applyFill="1" applyBorder="1" applyAlignment="1">
      <alignment horizontal="center" vertical="center"/>
    </xf>
    <xf numFmtId="0" fontId="30" fillId="0" borderId="4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45" fillId="0" borderId="49" xfId="0" applyNumberFormat="1" applyFont="1" applyFill="1" applyBorder="1" applyAlignment="1">
      <alignment horizontal="center" vertical="center" wrapText="1" shrinkToFit="1"/>
    </xf>
    <xf numFmtId="0" fontId="45" fillId="0" borderId="22" xfId="0" applyNumberFormat="1" applyFont="1" applyFill="1" applyBorder="1" applyAlignment="1">
      <alignment horizontal="center" vertical="center" wrapText="1" shrinkToFit="1"/>
    </xf>
    <xf numFmtId="0" fontId="45" fillId="0" borderId="20" xfId="0" applyNumberFormat="1" applyFont="1" applyFill="1" applyBorder="1" applyAlignment="1">
      <alignment horizontal="center" vertical="center" wrapText="1" shrinkToFit="1"/>
    </xf>
    <xf numFmtId="0" fontId="45" fillId="0" borderId="15" xfId="0" applyNumberFormat="1" applyFont="1" applyFill="1" applyBorder="1" applyAlignment="1">
      <alignment horizontal="center" vertical="center" wrapText="1" shrinkToFit="1"/>
    </xf>
    <xf numFmtId="0" fontId="45" fillId="0" borderId="21" xfId="0" applyNumberFormat="1" applyFont="1" applyFill="1" applyBorder="1" applyAlignment="1">
      <alignment horizontal="center" vertical="center" wrapText="1" shrinkToFit="1"/>
    </xf>
    <xf numFmtId="0" fontId="45" fillId="0" borderId="15" xfId="0" applyNumberFormat="1" applyFont="1" applyFill="1" applyBorder="1" applyAlignment="1">
      <alignment horizontal="center" vertical="center" shrinkToFit="1"/>
    </xf>
    <xf numFmtId="0" fontId="45" fillId="0" borderId="23" xfId="0" applyNumberFormat="1" applyFont="1" applyFill="1" applyBorder="1" applyAlignment="1">
      <alignment horizontal="center" vertical="center" shrinkToFit="1"/>
    </xf>
    <xf numFmtId="0" fontId="45" fillId="0" borderId="20" xfId="0" applyNumberFormat="1" applyFont="1" applyFill="1" applyBorder="1" applyAlignment="1">
      <alignment horizontal="center" vertical="center" shrinkToFit="1"/>
    </xf>
    <xf numFmtId="0" fontId="45" fillId="0" borderId="22" xfId="0" applyNumberFormat="1" applyFont="1" applyFill="1" applyBorder="1" applyAlignment="1">
      <alignment horizontal="center" vertical="center" shrinkToFit="1"/>
    </xf>
    <xf numFmtId="164" fontId="45" fillId="0" borderId="15" xfId="0" applyNumberFormat="1" applyFont="1" applyFill="1" applyBorder="1" applyAlignment="1">
      <alignment horizontal="center" vertical="center" shrinkToFit="1"/>
    </xf>
    <xf numFmtId="0" fontId="45" fillId="0" borderId="5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1" fontId="45" fillId="0" borderId="15" xfId="0" applyNumberFormat="1" applyFont="1" applyFill="1" applyBorder="1" applyAlignment="1">
      <alignment horizontal="center" vertical="center" shrinkToFit="1"/>
    </xf>
    <xf numFmtId="1" fontId="45" fillId="0" borderId="68" xfId="0" applyNumberFormat="1" applyFont="1" applyFill="1" applyBorder="1" applyAlignment="1">
      <alignment horizontal="center" vertical="center" wrapText="1" shrinkToFit="1"/>
    </xf>
    <xf numFmtId="1" fontId="45" fillId="0" borderId="26" xfId="0" applyNumberFormat="1" applyFont="1" applyFill="1" applyBorder="1" applyAlignment="1">
      <alignment horizontal="center" vertical="center" wrapText="1" shrinkToFit="1"/>
    </xf>
    <xf numFmtId="1" fontId="45" fillId="0" borderId="25" xfId="0" applyNumberFormat="1" applyFont="1" applyFill="1" applyBorder="1" applyAlignment="1">
      <alignment horizontal="center" vertical="center" wrapText="1" shrinkToFit="1"/>
    </xf>
    <xf numFmtId="1" fontId="45" fillId="0" borderId="48" xfId="0" applyNumberFormat="1" applyFont="1" applyFill="1" applyBorder="1" applyAlignment="1">
      <alignment horizontal="center" vertical="center" wrapText="1" shrinkToFit="1"/>
    </xf>
    <xf numFmtId="1" fontId="45" fillId="0" borderId="24" xfId="0" applyNumberFormat="1" applyFont="1" applyFill="1" applyBorder="1" applyAlignment="1">
      <alignment horizontal="center" vertical="center" wrapText="1" shrinkToFit="1"/>
    </xf>
    <xf numFmtId="1" fontId="45" fillId="0" borderId="27" xfId="0" applyNumberFormat="1" applyFont="1" applyFill="1" applyBorder="1" applyAlignment="1">
      <alignment horizontal="center" vertical="center" wrapText="1" shrinkToFit="1"/>
    </xf>
    <xf numFmtId="0" fontId="45" fillId="0" borderId="16" xfId="0" applyNumberFormat="1" applyFont="1" applyFill="1" applyBorder="1" applyAlignment="1">
      <alignment horizontal="center" vertical="center" shrinkToFit="1"/>
    </xf>
    <xf numFmtId="0" fontId="45" fillId="0" borderId="37" xfId="0" applyNumberFormat="1" applyFont="1" applyFill="1" applyBorder="1" applyAlignment="1">
      <alignment horizontal="center" vertical="center" shrinkToFit="1"/>
    </xf>
    <xf numFmtId="0" fontId="45" fillId="0" borderId="35" xfId="0" applyNumberFormat="1" applyFont="1" applyFill="1" applyBorder="1" applyAlignment="1">
      <alignment horizontal="center" vertical="center" shrinkToFit="1"/>
    </xf>
    <xf numFmtId="0" fontId="45" fillId="0" borderId="38" xfId="0" applyNumberFormat="1" applyFont="1" applyFill="1" applyBorder="1" applyAlignment="1">
      <alignment horizontal="center" vertical="center" shrinkToFit="1"/>
    </xf>
    <xf numFmtId="1" fontId="45" fillId="0" borderId="69" xfId="0" applyNumberFormat="1" applyFont="1" applyFill="1" applyBorder="1" applyAlignment="1">
      <alignment horizontal="center" vertical="center" wrapText="1"/>
    </xf>
    <xf numFmtId="1" fontId="45" fillId="0" borderId="66" xfId="0" applyNumberFormat="1" applyFont="1" applyFill="1" applyBorder="1" applyAlignment="1">
      <alignment horizontal="center" vertical="center" wrapText="1"/>
    </xf>
    <xf numFmtId="0" fontId="45" fillId="0" borderId="69" xfId="0" applyNumberFormat="1" applyFont="1" applyFill="1" applyBorder="1" applyAlignment="1">
      <alignment horizontal="center" vertical="center" wrapText="1"/>
    </xf>
    <xf numFmtId="0" fontId="45" fillId="0" borderId="47" xfId="0" applyNumberFormat="1" applyFont="1" applyFill="1" applyBorder="1" applyAlignment="1">
      <alignment horizontal="center" vertical="center" wrapText="1" shrinkToFit="1"/>
    </xf>
    <xf numFmtId="1" fontId="45" fillId="0" borderId="47" xfId="0" applyNumberFormat="1" applyFont="1" applyFill="1" applyBorder="1" applyAlignment="1">
      <alignment horizontal="center" vertical="center" wrapText="1"/>
    </xf>
    <xf numFmtId="0" fontId="45" fillId="0" borderId="66" xfId="0" applyNumberFormat="1" applyFont="1" applyFill="1" applyBorder="1" applyAlignment="1">
      <alignment horizontal="center" vertical="center" wrapText="1" shrinkToFit="1"/>
    </xf>
    <xf numFmtId="0" fontId="45" fillId="0" borderId="69" xfId="0" applyNumberFormat="1" applyFont="1" applyFill="1" applyBorder="1" applyAlignment="1">
      <alignment horizontal="center" vertical="center" wrapText="1" shrinkToFit="1"/>
    </xf>
    <xf numFmtId="0" fontId="45" fillId="0" borderId="67" xfId="0" applyNumberFormat="1" applyFont="1" applyFill="1" applyBorder="1" applyAlignment="1">
      <alignment horizontal="center" vertical="center" wrapText="1" shrinkToFit="1"/>
    </xf>
    <xf numFmtId="0" fontId="45" fillId="0" borderId="65" xfId="0" applyNumberFormat="1" applyFont="1" applyFill="1" applyBorder="1" applyAlignment="1">
      <alignment horizontal="center" vertical="center" wrapText="1" shrinkToFit="1"/>
    </xf>
    <xf numFmtId="0" fontId="45" fillId="0" borderId="47" xfId="0" applyNumberFormat="1" applyFont="1" applyFill="1" applyBorder="1" applyAlignment="1">
      <alignment horizontal="center" vertical="center" shrinkToFit="1"/>
    </xf>
    <xf numFmtId="0" fontId="45" fillId="0" borderId="66" xfId="0" applyNumberFormat="1" applyFont="1" applyFill="1" applyBorder="1" applyAlignment="1">
      <alignment horizontal="center" vertical="center" shrinkToFit="1"/>
    </xf>
    <xf numFmtId="164" fontId="45" fillId="0" borderId="12" xfId="0" applyNumberFormat="1" applyFont="1" applyFill="1" applyBorder="1" applyAlignment="1">
      <alignment horizontal="center" vertical="center" wrapText="1"/>
    </xf>
    <xf numFmtId="164" fontId="45" fillId="0" borderId="18" xfId="0" applyNumberFormat="1" applyFont="1" applyFill="1" applyBorder="1" applyAlignment="1">
      <alignment horizontal="center" vertical="center" wrapText="1"/>
    </xf>
    <xf numFmtId="0" fontId="45" fillId="0" borderId="18" xfId="0" applyNumberFormat="1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1" fontId="45" fillId="0" borderId="73" xfId="0" applyNumberFormat="1" applyFont="1" applyFill="1" applyBorder="1" applyAlignment="1">
      <alignment horizontal="center" vertical="center" wrapText="1" shrinkToFit="1"/>
    </xf>
    <xf numFmtId="1" fontId="45" fillId="0" borderId="59" xfId="0" applyNumberFormat="1" applyFont="1" applyFill="1" applyBorder="1" applyAlignment="1">
      <alignment horizontal="center" vertical="center" wrapText="1" shrinkToFit="1"/>
    </xf>
    <xf numFmtId="1" fontId="45" fillId="0" borderId="68" xfId="0" applyNumberFormat="1" applyFont="1" applyFill="1" applyBorder="1" applyAlignment="1">
      <alignment horizontal="center" vertical="center" shrinkToFit="1"/>
    </xf>
    <xf numFmtId="1" fontId="45" fillId="0" borderId="25" xfId="0" applyNumberFormat="1" applyFont="1" applyFill="1" applyBorder="1" applyAlignment="1">
      <alignment horizontal="center" vertical="center" shrinkToFit="1"/>
    </xf>
    <xf numFmtId="1" fontId="45" fillId="0" borderId="28" xfId="0" applyNumberFormat="1" applyFont="1" applyFill="1" applyBorder="1" applyAlignment="1">
      <alignment horizontal="center" vertical="center" shrinkToFit="1"/>
    </xf>
    <xf numFmtId="1" fontId="45" fillId="0" borderId="24" xfId="0" applyNumberFormat="1" applyFont="1" applyFill="1" applyBorder="1" applyAlignment="1">
      <alignment horizontal="center" vertical="center" shrinkToFit="1"/>
    </xf>
    <xf numFmtId="1" fontId="45" fillId="0" borderId="27" xfId="0" applyNumberFormat="1" applyFont="1" applyFill="1" applyBorder="1" applyAlignment="1">
      <alignment horizontal="center" vertical="center" shrinkToFit="1"/>
    </xf>
    <xf numFmtId="164" fontId="45" fillId="0" borderId="25" xfId="0" applyNumberFormat="1" applyFont="1" applyFill="1" applyBorder="1" applyAlignment="1">
      <alignment horizontal="center" vertical="center" shrinkToFit="1"/>
    </xf>
    <xf numFmtId="1" fontId="37" fillId="0" borderId="25" xfId="0" applyNumberFormat="1" applyFont="1" applyFill="1" applyBorder="1" applyAlignment="1">
      <alignment horizontal="center" vertical="center" wrapText="1" shrinkToFit="1"/>
    </xf>
    <xf numFmtId="0" fontId="45" fillId="0" borderId="50" xfId="0" applyNumberFormat="1" applyFont="1" applyFill="1" applyBorder="1" applyAlignment="1">
      <alignment horizontal="center" vertical="center" wrapText="1" shrinkToFit="1"/>
    </xf>
    <xf numFmtId="0" fontId="45" fillId="0" borderId="38" xfId="0" applyNumberFormat="1" applyFont="1" applyFill="1" applyBorder="1" applyAlignment="1">
      <alignment horizontal="center" vertical="center" wrapText="1" shrinkToFit="1"/>
    </xf>
    <xf numFmtId="0" fontId="45" fillId="0" borderId="35" xfId="0" applyNumberFormat="1" applyFont="1" applyFill="1" applyBorder="1" applyAlignment="1">
      <alignment horizontal="center" vertical="center" wrapText="1" shrinkToFit="1"/>
    </xf>
    <xf numFmtId="0" fontId="45" fillId="0" borderId="16" xfId="0" applyNumberFormat="1" applyFont="1" applyFill="1" applyBorder="1" applyAlignment="1">
      <alignment horizontal="center" vertical="center" wrapText="1" shrinkToFit="1"/>
    </xf>
    <xf numFmtId="0" fontId="45" fillId="0" borderId="36" xfId="0" applyNumberFormat="1" applyFont="1" applyFill="1" applyBorder="1" applyAlignment="1">
      <alignment horizontal="center" vertical="center" wrapText="1" shrinkToFit="1"/>
    </xf>
    <xf numFmtId="0" fontId="27" fillId="0" borderId="96" xfId="0" applyNumberFormat="1" applyFont="1" applyFill="1" applyBorder="1" applyAlignment="1">
      <alignment horizontal="left" vertical="center" wrapText="1" shrinkToFit="1"/>
    </xf>
    <xf numFmtId="0" fontId="27" fillId="0" borderId="88" xfId="0" applyNumberFormat="1" applyFont="1" applyFill="1" applyBorder="1" applyAlignment="1">
      <alignment horizontal="left" vertical="center" wrapText="1" shrinkToFit="1"/>
    </xf>
    <xf numFmtId="0" fontId="29" fillId="0" borderId="0" xfId="0" applyFont="1" applyBorder="1" applyAlignment="1">
      <alignment horizontal="left" wrapText="1"/>
    </xf>
    <xf numFmtId="0" fontId="11" fillId="0" borderId="42" xfId="0" applyNumberFormat="1" applyFont="1" applyFill="1" applyBorder="1" applyAlignment="1">
      <alignment horizontal="center" vertical="center" textRotation="90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horizontal="left" vertical="center"/>
    </xf>
    <xf numFmtId="0" fontId="27" fillId="0" borderId="11" xfId="0" applyFont="1" applyBorder="1" applyAlignment="1" applyProtection="1"/>
    <xf numFmtId="0" fontId="40" fillId="0" borderId="56" xfId="0" applyFont="1" applyFill="1" applyBorder="1" applyAlignment="1">
      <alignment horizontal="left" vertical="center" wrapText="1"/>
    </xf>
    <xf numFmtId="0" fontId="39" fillId="0" borderId="56" xfId="0" applyFont="1" applyBorder="1" applyAlignment="1">
      <alignment horizontal="left" vertical="center" wrapText="1"/>
    </xf>
    <xf numFmtId="0" fontId="39" fillId="0" borderId="80" xfId="0" applyFont="1" applyBorder="1" applyAlignment="1">
      <alignment horizontal="left" vertical="center" wrapText="1"/>
    </xf>
    <xf numFmtId="0" fontId="31" fillId="0" borderId="72" xfId="0" applyFont="1" applyFill="1" applyBorder="1" applyAlignment="1">
      <alignment horizontal="center" vertical="center" wrapText="1" shrinkToFit="1"/>
    </xf>
    <xf numFmtId="0" fontId="31" fillId="0" borderId="56" xfId="0" applyFont="1" applyFill="1" applyBorder="1" applyAlignment="1">
      <alignment horizontal="center" vertical="center" wrapText="1" shrinkToFit="1"/>
    </xf>
    <xf numFmtId="0" fontId="31" fillId="0" borderId="80" xfId="0" applyFont="1" applyFill="1" applyBorder="1" applyAlignment="1">
      <alignment horizontal="center" vertical="center" wrapText="1" shrinkToFit="1"/>
    </xf>
    <xf numFmtId="49" fontId="44" fillId="0" borderId="0" xfId="0" applyNumberFormat="1" applyFont="1" applyBorder="1" applyAlignment="1">
      <alignment horizontal="left" vertical="justify"/>
    </xf>
    <xf numFmtId="0" fontId="31" fillId="0" borderId="0" xfId="0" applyFont="1" applyAlignment="1"/>
    <xf numFmtId="49" fontId="21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7" fillId="0" borderId="11" xfId="0" applyFont="1" applyBorder="1" applyAlignment="1" applyProtection="1"/>
    <xf numFmtId="0" fontId="0" fillId="0" borderId="11" xfId="0" applyBorder="1" applyAlignment="1"/>
    <xf numFmtId="0" fontId="4" fillId="0" borderId="7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28" fillId="0" borderId="93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left" vertical="justify"/>
    </xf>
    <xf numFmtId="0" fontId="28" fillId="0" borderId="0" xfId="0" applyFont="1" applyAlignment="1"/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right" vertical="center" wrapText="1" shrinkToFit="1"/>
    </xf>
    <xf numFmtId="0" fontId="0" fillId="0" borderId="59" xfId="0" applyFont="1" applyFill="1" applyBorder="1" applyAlignment="1">
      <alignment vertical="center"/>
    </xf>
    <xf numFmtId="0" fontId="4" fillId="0" borderId="77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left" vertical="top"/>
    </xf>
    <xf numFmtId="0" fontId="4" fillId="0" borderId="9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4" fillId="0" borderId="9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4" fillId="0" borderId="9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0" fontId="38" fillId="0" borderId="56" xfId="0" applyFont="1" applyFill="1" applyBorder="1" applyAlignment="1">
      <alignment horizontal="left" vertical="center" wrapText="1"/>
    </xf>
    <xf numFmtId="0" fontId="39" fillId="0" borderId="56" xfId="0" applyFont="1" applyFill="1" applyBorder="1" applyAlignment="1">
      <alignment horizontal="left" vertical="center" wrapText="1"/>
    </xf>
    <xf numFmtId="0" fontId="40" fillId="0" borderId="80" xfId="0" applyFont="1" applyFill="1" applyBorder="1" applyAlignment="1">
      <alignment horizontal="left" vertical="center" wrapText="1"/>
    </xf>
    <xf numFmtId="0" fontId="26" fillId="0" borderId="75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0" fillId="0" borderId="59" xfId="0" applyFont="1" applyFill="1" applyBorder="1" applyAlignment="1"/>
    <xf numFmtId="0" fontId="0" fillId="0" borderId="73" xfId="0" applyFont="1" applyFill="1" applyBorder="1" applyAlignment="1"/>
    <xf numFmtId="0" fontId="40" fillId="0" borderId="56" xfId="0" applyFont="1" applyFill="1" applyBorder="1" applyAlignment="1">
      <alignment horizontal="left" vertical="center"/>
    </xf>
    <xf numFmtId="0" fontId="40" fillId="0" borderId="80" xfId="0" applyFont="1" applyFill="1" applyBorder="1" applyAlignment="1">
      <alignment horizontal="left" vertical="center"/>
    </xf>
    <xf numFmtId="0" fontId="41" fillId="0" borderId="72" xfId="0" applyNumberFormat="1" applyFont="1" applyFill="1" applyBorder="1" applyAlignment="1">
      <alignment horizontal="left" vertical="center" wrapText="1" shrinkToFit="1"/>
    </xf>
    <xf numFmtId="0" fontId="31" fillId="0" borderId="56" xfId="0" applyFont="1" applyFill="1" applyBorder="1" applyAlignment="1">
      <alignment horizontal="left" vertical="center" shrinkToFit="1"/>
    </xf>
    <xf numFmtId="0" fontId="41" fillId="0" borderId="56" xfId="0" applyNumberFormat="1" applyFont="1" applyFill="1" applyBorder="1" applyAlignment="1">
      <alignment horizontal="left" vertical="center" wrapText="1" shrinkToFit="1"/>
    </xf>
    <xf numFmtId="0" fontId="41" fillId="0" borderId="80" xfId="0" applyNumberFormat="1" applyFont="1" applyFill="1" applyBorder="1" applyAlignment="1">
      <alignment horizontal="left" vertical="center" wrapText="1" shrinkToFit="1"/>
    </xf>
    <xf numFmtId="0" fontId="26" fillId="0" borderId="59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left" vertical="center" wrapText="1"/>
    </xf>
    <xf numFmtId="0" fontId="40" fillId="0" borderId="88" xfId="0" applyFont="1" applyFill="1" applyBorder="1" applyAlignment="1">
      <alignment horizontal="left" vertical="center" wrapText="1"/>
    </xf>
    <xf numFmtId="0" fontId="40" fillId="0" borderId="70" xfId="0" applyFont="1" applyFill="1" applyBorder="1" applyAlignment="1">
      <alignment horizontal="left" vertical="center"/>
    </xf>
    <xf numFmtId="0" fontId="40" fillId="0" borderId="89" xfId="0" applyFont="1" applyFill="1" applyBorder="1" applyAlignment="1">
      <alignment horizontal="left" vertical="center"/>
    </xf>
    <xf numFmtId="0" fontId="41" fillId="0" borderId="55" xfId="0" applyNumberFormat="1" applyFont="1" applyFill="1" applyBorder="1" applyAlignment="1">
      <alignment horizontal="left" vertical="center" wrapText="1" shrinkToFit="1"/>
    </xf>
    <xf numFmtId="0" fontId="41" fillId="0" borderId="70" xfId="0" applyNumberFormat="1" applyFont="1" applyFill="1" applyBorder="1" applyAlignment="1">
      <alignment horizontal="left" vertical="center" wrapText="1" shrinkToFit="1"/>
    </xf>
    <xf numFmtId="0" fontId="41" fillId="0" borderId="89" xfId="0" applyNumberFormat="1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textRotation="90"/>
    </xf>
    <xf numFmtId="0" fontId="21" fillId="0" borderId="41" xfId="0" applyFont="1" applyFill="1" applyBorder="1" applyAlignment="1">
      <alignment horizontal="center" vertical="center" textRotation="90"/>
    </xf>
    <xf numFmtId="0" fontId="21" fillId="0" borderId="51" xfId="0" applyFont="1" applyFill="1" applyBorder="1" applyAlignment="1">
      <alignment horizontal="center" vertical="center" textRotation="90"/>
    </xf>
    <xf numFmtId="0" fontId="30" fillId="0" borderId="1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1" fillId="0" borderId="81" xfId="0" applyFont="1" applyFill="1" applyBorder="1" applyAlignment="1">
      <alignment horizontal="center" vertical="center" wrapText="1"/>
    </xf>
    <xf numFmtId="0" fontId="30" fillId="0" borderId="6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81" xfId="0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61" xfId="0" applyNumberFormat="1" applyFont="1" applyFill="1" applyBorder="1" applyAlignment="1">
      <alignment horizontal="center" vertical="center"/>
    </xf>
    <xf numFmtId="0" fontId="11" fillId="0" borderId="71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74" xfId="0" applyNumberFormat="1" applyFont="1" applyFill="1" applyBorder="1" applyAlignment="1">
      <alignment horizontal="center" vertical="center"/>
    </xf>
    <xf numFmtId="0" fontId="11" fillId="0" borderId="82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7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 textRotation="90" wrapText="1"/>
    </xf>
    <xf numFmtId="0" fontId="11" fillId="0" borderId="43" xfId="0" applyNumberFormat="1" applyFont="1" applyFill="1" applyBorder="1" applyAlignment="1">
      <alignment horizontal="center" vertical="center" textRotation="90" wrapText="1"/>
    </xf>
    <xf numFmtId="0" fontId="11" fillId="0" borderId="52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82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2" fillId="0" borderId="76" xfId="0" applyFont="1" applyFill="1" applyBorder="1" applyAlignment="1">
      <alignment horizontal="center" vertical="center"/>
    </xf>
    <xf numFmtId="0" fontId="32" fillId="0" borderId="95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center" vertical="center" wrapText="1"/>
    </xf>
    <xf numFmtId="0" fontId="31" fillId="0" borderId="95" xfId="0" applyFont="1" applyFill="1" applyBorder="1" applyAlignment="1">
      <alignment horizontal="center" vertical="center" wrapText="1"/>
    </xf>
    <xf numFmtId="0" fontId="31" fillId="0" borderId="63" xfId="0" applyFont="1" applyFill="1" applyBorder="1" applyAlignment="1">
      <alignment horizontal="center" vertical="center" wrapText="1"/>
    </xf>
    <xf numFmtId="0" fontId="11" fillId="0" borderId="50" xfId="0" applyNumberFormat="1" applyFont="1" applyFill="1" applyBorder="1" applyAlignment="1">
      <alignment horizontal="center" vertical="center" textRotation="90"/>
    </xf>
    <xf numFmtId="0" fontId="11" fillId="0" borderId="41" xfId="0" applyNumberFormat="1" applyFont="1" applyFill="1" applyBorder="1" applyAlignment="1">
      <alignment horizontal="center" vertical="center" textRotation="90"/>
    </xf>
    <xf numFmtId="0" fontId="11" fillId="0" borderId="51" xfId="0" applyNumberFormat="1" applyFont="1" applyFill="1" applyBorder="1" applyAlignment="1">
      <alignment horizontal="center" vertical="center" textRotation="90"/>
    </xf>
    <xf numFmtId="0" fontId="11" fillId="0" borderId="38" xfId="0" applyNumberFormat="1" applyFont="1" applyFill="1" applyBorder="1" applyAlignment="1">
      <alignment horizontal="center" vertical="center" textRotation="90" wrapText="1"/>
    </xf>
    <xf numFmtId="0" fontId="14" fillId="0" borderId="21" xfId="0" applyNumberFormat="1" applyFont="1" applyFill="1" applyBorder="1" applyAlignment="1">
      <alignment horizontal="center" vertical="top"/>
    </xf>
    <xf numFmtId="0" fontId="14" fillId="0" borderId="56" xfId="0" applyNumberFormat="1" applyFont="1" applyFill="1" applyBorder="1" applyAlignment="1">
      <alignment horizontal="center" vertical="top"/>
    </xf>
    <xf numFmtId="0" fontId="14" fillId="0" borderId="20" xfId="0" applyNumberFormat="1" applyFont="1" applyFill="1" applyBorder="1" applyAlignment="1">
      <alignment horizontal="center" vertical="top"/>
    </xf>
    <xf numFmtId="49" fontId="11" fillId="0" borderId="50" xfId="0" applyNumberFormat="1" applyFont="1" applyFill="1" applyBorder="1" applyAlignment="1">
      <alignment horizontal="center" vertical="center" textRotation="90" wrapText="1"/>
    </xf>
    <xf numFmtId="49" fontId="11" fillId="0" borderId="41" xfId="0" applyNumberFormat="1" applyFont="1" applyFill="1" applyBorder="1" applyAlignment="1">
      <alignment horizontal="center" vertical="center" textRotation="90" wrapText="1"/>
    </xf>
    <xf numFmtId="49" fontId="11" fillId="0" borderId="51" xfId="0" applyNumberFormat="1" applyFont="1" applyFill="1" applyBorder="1" applyAlignment="1">
      <alignment horizontal="center" vertical="center" textRotation="90" wrapText="1"/>
    </xf>
    <xf numFmtId="49" fontId="11" fillId="0" borderId="16" xfId="0" applyNumberFormat="1" applyFont="1" applyFill="1" applyBorder="1" applyAlignment="1">
      <alignment horizontal="center" vertical="center" textRotation="90" wrapText="1"/>
    </xf>
    <xf numFmtId="49" fontId="11" fillId="0" borderId="42" xfId="0" applyNumberFormat="1" applyFont="1" applyFill="1" applyBorder="1" applyAlignment="1">
      <alignment horizontal="center" vertical="center" textRotation="90" wrapText="1"/>
    </xf>
    <xf numFmtId="49" fontId="11" fillId="0" borderId="84" xfId="0" applyNumberFormat="1" applyFont="1" applyFill="1" applyBorder="1" applyAlignment="1">
      <alignment horizontal="center" vertical="center" textRotation="90" wrapText="1"/>
    </xf>
    <xf numFmtId="49" fontId="11" fillId="0" borderId="16" xfId="0" applyNumberFormat="1" applyFont="1" applyFill="1" applyBorder="1" applyAlignment="1">
      <alignment horizontal="center" vertical="center" textRotation="90"/>
    </xf>
    <xf numFmtId="49" fontId="11" fillId="0" borderId="42" xfId="0" applyNumberFormat="1" applyFont="1" applyFill="1" applyBorder="1" applyAlignment="1">
      <alignment horizontal="center" vertical="center" textRotation="90"/>
    </xf>
    <xf numFmtId="49" fontId="11" fillId="0" borderId="84" xfId="0" applyNumberFormat="1" applyFont="1" applyFill="1" applyBorder="1" applyAlignment="1">
      <alignment horizontal="center" vertical="center" textRotation="90"/>
    </xf>
    <xf numFmtId="0" fontId="11" fillId="0" borderId="36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top" wrapText="1"/>
    </xf>
    <xf numFmtId="0" fontId="34" fillId="0" borderId="35" xfId="0" applyFont="1" applyFill="1" applyBorder="1" applyAlignment="1">
      <alignment horizontal="center" vertical="top" wrapText="1"/>
    </xf>
    <xf numFmtId="0" fontId="34" fillId="0" borderId="19" xfId="0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center" textRotation="90" wrapText="1"/>
    </xf>
    <xf numFmtId="0" fontId="11" fillId="0" borderId="42" xfId="0" applyNumberFormat="1" applyFont="1" applyFill="1" applyBorder="1" applyAlignment="1">
      <alignment horizontal="center" vertical="center" textRotation="90" wrapText="1"/>
    </xf>
    <xf numFmtId="0" fontId="11" fillId="0" borderId="84" xfId="0" applyNumberFormat="1" applyFont="1" applyFill="1" applyBorder="1" applyAlignment="1">
      <alignment horizontal="center" vertical="center" textRotation="90" wrapText="1"/>
    </xf>
    <xf numFmtId="0" fontId="5" fillId="0" borderId="72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83" xfId="0" applyFont="1" applyFill="1" applyBorder="1" applyAlignment="1">
      <alignment horizontal="center" vertical="top" wrapText="1"/>
    </xf>
    <xf numFmtId="0" fontId="5" fillId="0" borderId="8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9" fillId="0" borderId="11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wrapText="1"/>
    </xf>
    <xf numFmtId="0" fontId="11" fillId="0" borderId="50" xfId="0" applyFont="1" applyFill="1" applyBorder="1" applyAlignment="1">
      <alignment horizontal="center" vertical="center" textRotation="90" wrapText="1"/>
    </xf>
    <xf numFmtId="0" fontId="11" fillId="0" borderId="51" xfId="0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 textRotation="90" wrapText="1"/>
    </xf>
    <xf numFmtId="49" fontId="11" fillId="0" borderId="43" xfId="0" applyNumberFormat="1" applyFont="1" applyFill="1" applyBorder="1" applyAlignment="1">
      <alignment horizontal="center" vertical="center" textRotation="90" wrapText="1"/>
    </xf>
    <xf numFmtId="49" fontId="11" fillId="0" borderId="52" xfId="0" applyNumberFormat="1" applyFont="1" applyFill="1" applyBorder="1" applyAlignment="1">
      <alignment horizontal="center" vertical="center" textRotation="90" wrapText="1"/>
    </xf>
    <xf numFmtId="0" fontId="11" fillId="0" borderId="85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center" vertical="center"/>
    </xf>
    <xf numFmtId="0" fontId="31" fillId="0" borderId="95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top" wrapText="1"/>
    </xf>
    <xf numFmtId="0" fontId="39" fillId="0" borderId="0" xfId="0" applyFont="1" applyAlignment="1">
      <alignment wrapText="1"/>
    </xf>
    <xf numFmtId="49" fontId="46" fillId="0" borderId="0" xfId="0" applyNumberFormat="1" applyFont="1" applyBorder="1" applyAlignment="1">
      <alignment horizontal="left" vertical="center"/>
    </xf>
    <xf numFmtId="49" fontId="46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56" fillId="0" borderId="0" xfId="0" applyFont="1" applyAlignment="1"/>
    <xf numFmtId="49" fontId="51" fillId="0" borderId="0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left"/>
    </xf>
    <xf numFmtId="0" fontId="53" fillId="0" borderId="56" xfId="0" applyFont="1" applyBorder="1" applyAlignment="1">
      <alignment horizontal="left" vertical="center" wrapText="1"/>
    </xf>
    <xf numFmtId="0" fontId="57" fillId="0" borderId="56" xfId="0" applyFont="1" applyBorder="1" applyAlignment="1">
      <alignment horizontal="left" vertical="center"/>
    </xf>
    <xf numFmtId="0" fontId="38" fillId="0" borderId="5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58" fillId="0" borderId="0" xfId="0" applyFont="1" applyAlignment="1">
      <alignment wrapText="1"/>
    </xf>
    <xf numFmtId="0" fontId="46" fillId="0" borderId="0" xfId="0" applyNumberFormat="1" applyFont="1" applyBorder="1" applyAlignment="1">
      <alignment horizontal="left" vertical="center"/>
    </xf>
    <xf numFmtId="0" fontId="46" fillId="0" borderId="0" xfId="0" applyNumberFormat="1" applyFont="1" applyBorder="1" applyAlignment="1">
      <alignment horizontal="left"/>
    </xf>
    <xf numFmtId="0" fontId="53" fillId="0" borderId="56" xfId="0" applyFont="1" applyBorder="1" applyAlignment="1">
      <alignment horizontal="left" vertical="center"/>
    </xf>
    <xf numFmtId="0" fontId="49" fillId="0" borderId="56" xfId="0" applyFont="1" applyBorder="1" applyAlignment="1">
      <alignment vertical="center"/>
    </xf>
    <xf numFmtId="0" fontId="52" fillId="0" borderId="56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38" fillId="0" borderId="56" xfId="0" applyFont="1" applyBorder="1" applyAlignment="1">
      <alignment horizontal="center" vertical="center" wrapText="1"/>
    </xf>
    <xf numFmtId="0" fontId="61" fillId="0" borderId="97" xfId="0" applyFont="1" applyBorder="1" applyAlignment="1">
      <alignment horizontal="center" vertical="center" textRotation="90"/>
    </xf>
    <xf numFmtId="0" fontId="62" fillId="0" borderId="98" xfId="0" applyFont="1" applyBorder="1" applyAlignment="1">
      <alignment horizontal="center" vertical="center" wrapText="1"/>
    </xf>
    <xf numFmtId="0" fontId="63" fillId="0" borderId="98" xfId="0" applyFont="1" applyBorder="1" applyAlignment="1">
      <alignment horizontal="center" vertical="center" wrapText="1"/>
    </xf>
    <xf numFmtId="0" fontId="62" fillId="0" borderId="99" xfId="0" applyNumberFormat="1" applyFont="1" applyBorder="1" applyAlignment="1">
      <alignment horizontal="center" vertical="center" wrapText="1"/>
    </xf>
    <xf numFmtId="0" fontId="63" fillId="0" borderId="98" xfId="0" applyFont="1" applyBorder="1" applyAlignment="1">
      <alignment horizontal="center" vertical="center"/>
    </xf>
    <xf numFmtId="0" fontId="63" fillId="0" borderId="100" xfId="0" applyFont="1" applyBorder="1" applyAlignment="1">
      <alignment horizontal="center" vertical="center"/>
    </xf>
    <xf numFmtId="0" fontId="51" fillId="0" borderId="99" xfId="0" applyNumberFormat="1" applyFont="1" applyBorder="1" applyAlignment="1">
      <alignment horizontal="center" vertical="center" wrapText="1"/>
    </xf>
    <xf numFmtId="0" fontId="51" fillId="0" borderId="100" xfId="0" applyNumberFormat="1" applyFont="1" applyBorder="1" applyAlignment="1">
      <alignment horizontal="center" vertical="center"/>
    </xf>
    <xf numFmtId="0" fontId="51" fillId="0" borderId="98" xfId="0" applyNumberFormat="1" applyFont="1" applyBorder="1" applyAlignment="1">
      <alignment horizontal="center" vertical="center" wrapText="1"/>
    </xf>
    <xf numFmtId="0" fontId="51" fillId="0" borderId="98" xfId="0" applyNumberFormat="1" applyFont="1" applyBorder="1" applyAlignment="1">
      <alignment horizontal="center" vertical="center"/>
    </xf>
    <xf numFmtId="0" fontId="30" fillId="0" borderId="101" xfId="0" applyNumberFormat="1" applyFont="1" applyBorder="1" applyAlignment="1">
      <alignment horizontal="center" vertical="center" textRotation="90" wrapText="1"/>
    </xf>
    <xf numFmtId="49" fontId="51" fillId="0" borderId="99" xfId="0" applyNumberFormat="1" applyFont="1" applyBorder="1" applyAlignment="1">
      <alignment horizontal="center" vertical="center" wrapText="1"/>
    </xf>
    <xf numFmtId="49" fontId="51" fillId="0" borderId="98" xfId="0" applyNumberFormat="1" applyFont="1" applyBorder="1" applyAlignment="1">
      <alignment horizontal="center" vertical="center"/>
    </xf>
    <xf numFmtId="49" fontId="51" fillId="0" borderId="100" xfId="0" applyNumberFormat="1" applyFont="1" applyBorder="1" applyAlignment="1">
      <alignment horizontal="center" vertical="center"/>
    </xf>
    <xf numFmtId="0" fontId="38" fillId="0" borderId="98" xfId="0" applyFont="1" applyBorder="1" applyAlignment="1">
      <alignment horizontal="center" vertical="center" wrapText="1"/>
    </xf>
    <xf numFmtId="0" fontId="35" fillId="0" borderId="98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61" fillId="0" borderId="102" xfId="0" applyFont="1" applyBorder="1" applyAlignment="1">
      <alignment horizontal="center" vertical="center" textRotation="90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9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03" xfId="0" applyFont="1" applyBorder="1" applyAlignment="1">
      <alignment horizontal="center" vertical="center"/>
    </xf>
    <xf numFmtId="0" fontId="51" fillId="0" borderId="91" xfId="0" applyNumberFormat="1" applyFont="1" applyBorder="1" applyAlignment="1">
      <alignment horizontal="center" vertical="center"/>
    </xf>
    <xf numFmtId="0" fontId="51" fillId="0" borderId="103" xfId="0" applyNumberFormat="1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0" fontId="30" fillId="0" borderId="104" xfId="0" applyNumberFormat="1" applyFont="1" applyBorder="1" applyAlignment="1">
      <alignment horizontal="center" vertical="center" textRotation="90" wrapText="1"/>
    </xf>
    <xf numFmtId="49" fontId="51" fillId="0" borderId="91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1" fillId="0" borderId="103" xfId="0" applyNumberFormat="1" applyFont="1" applyBorder="1" applyAlignment="1">
      <alignment horizontal="center" vertical="center"/>
    </xf>
    <xf numFmtId="0" fontId="64" fillId="0" borderId="105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4" fillId="0" borderId="106" xfId="0" applyFont="1" applyBorder="1" applyAlignment="1">
      <alignment horizontal="center" vertical="center"/>
    </xf>
    <xf numFmtId="0" fontId="51" fillId="0" borderId="107" xfId="0" applyNumberFormat="1" applyFont="1" applyBorder="1" applyAlignment="1">
      <alignment horizontal="center" vertical="center"/>
    </xf>
    <xf numFmtId="0" fontId="51" fillId="0" borderId="108" xfId="0" applyNumberFormat="1" applyFont="1" applyBorder="1" applyAlignment="1">
      <alignment horizontal="center" vertical="center"/>
    </xf>
    <xf numFmtId="0" fontId="51" fillId="0" borderId="11" xfId="0" applyNumberFormat="1" applyFont="1" applyBorder="1" applyAlignment="1">
      <alignment horizontal="center" vertical="center"/>
    </xf>
    <xf numFmtId="49" fontId="51" fillId="0" borderId="107" xfId="0" applyNumberFormat="1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49" fontId="51" fillId="0" borderId="108" xfId="0" applyNumberFormat="1" applyFont="1" applyBorder="1" applyAlignment="1">
      <alignment horizontal="center" vertical="center"/>
    </xf>
    <xf numFmtId="0" fontId="51" fillId="0" borderId="105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65" fillId="0" borderId="109" xfId="0" applyNumberFormat="1" applyFont="1" applyBorder="1" applyAlignment="1">
      <alignment horizontal="center" vertical="center" textRotation="90"/>
    </xf>
    <xf numFmtId="0" fontId="65" fillId="0" borderId="37" xfId="0" applyNumberFormat="1" applyFont="1" applyBorder="1" applyAlignment="1">
      <alignment horizontal="center" vertical="center" textRotation="90" wrapText="1"/>
    </xf>
    <xf numFmtId="0" fontId="30" fillId="0" borderId="35" xfId="0" applyNumberFormat="1" applyFont="1" applyBorder="1" applyAlignment="1">
      <alignment horizontal="center" vertical="center" textRotation="90"/>
    </xf>
    <xf numFmtId="0" fontId="30" fillId="0" borderId="21" xfId="0" applyNumberFormat="1" applyFont="1" applyBorder="1" applyAlignment="1">
      <alignment horizontal="center" vertical="top"/>
    </xf>
    <xf numFmtId="0" fontId="30" fillId="0" borderId="56" xfId="0" applyNumberFormat="1" applyFont="1" applyBorder="1" applyAlignment="1">
      <alignment horizontal="center" vertical="top"/>
    </xf>
    <xf numFmtId="49" fontId="56" fillId="0" borderId="109" xfId="0" applyNumberFormat="1" applyFont="1" applyBorder="1" applyAlignment="1">
      <alignment horizontal="center" vertical="center" textRotation="90" wrapText="1"/>
    </xf>
    <xf numFmtId="49" fontId="56" fillId="0" borderId="16" xfId="0" applyNumberFormat="1" applyFont="1" applyBorder="1" applyAlignment="1">
      <alignment horizontal="center" vertical="center" textRotation="90" wrapText="1"/>
    </xf>
    <xf numFmtId="49" fontId="56" fillId="0" borderId="16" xfId="0" applyNumberFormat="1" applyFont="1" applyBorder="1" applyAlignment="1">
      <alignment horizontal="center" vertical="center" textRotation="90"/>
    </xf>
    <xf numFmtId="49" fontId="56" fillId="0" borderId="37" xfId="0" applyNumberFormat="1" applyFont="1" applyBorder="1" applyAlignment="1">
      <alignment horizontal="center" vertical="center" textRotation="90" wrapText="1"/>
    </xf>
    <xf numFmtId="0" fontId="5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1" fillId="0" borderId="110" xfId="0" applyFont="1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61" fillId="0" borderId="111" xfId="0" applyFont="1" applyBorder="1" applyAlignment="1">
      <alignment horizontal="center" vertical="center"/>
    </xf>
    <xf numFmtId="0" fontId="65" fillId="0" borderId="102" xfId="0" applyNumberFormat="1" applyFont="1" applyBorder="1" applyAlignment="1">
      <alignment horizontal="center" vertical="center" textRotation="90"/>
    </xf>
    <xf numFmtId="0" fontId="65" fillId="0" borderId="112" xfId="0" applyNumberFormat="1" applyFont="1" applyBorder="1" applyAlignment="1">
      <alignment horizontal="center" vertical="center" textRotation="90" wrapText="1"/>
    </xf>
    <xf numFmtId="0" fontId="30" fillId="0" borderId="8" xfId="0" applyNumberFormat="1" applyFont="1" applyBorder="1" applyAlignment="1">
      <alignment horizontal="center" vertical="center" textRotation="90"/>
    </xf>
    <xf numFmtId="0" fontId="4" fillId="0" borderId="36" xfId="0" applyNumberFormat="1" applyFont="1" applyBorder="1" applyAlignment="1">
      <alignment horizontal="center" vertical="center" wrapText="1"/>
    </xf>
    <xf numFmtId="0" fontId="28" fillId="0" borderId="35" xfId="0" applyFont="1" applyBorder="1" applyAlignment="1"/>
    <xf numFmtId="0" fontId="28" fillId="0" borderId="35" xfId="0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textRotation="90" wrapText="1"/>
    </xf>
    <xf numFmtId="49" fontId="56" fillId="0" borderId="102" xfId="0" applyNumberFormat="1" applyFont="1" applyBorder="1" applyAlignment="1">
      <alignment horizontal="center" vertical="center" textRotation="90" wrapText="1"/>
    </xf>
    <xf numFmtId="49" fontId="56" fillId="0" borderId="42" xfId="0" applyNumberFormat="1" applyFont="1" applyBorder="1" applyAlignment="1">
      <alignment horizontal="center" vertical="center" textRotation="90" wrapText="1"/>
    </xf>
    <xf numFmtId="49" fontId="56" fillId="0" borderId="42" xfId="0" applyNumberFormat="1" applyFont="1" applyBorder="1" applyAlignment="1">
      <alignment horizontal="center" vertical="center" textRotation="90"/>
    </xf>
    <xf numFmtId="49" fontId="56" fillId="0" borderId="112" xfId="0" applyNumberFormat="1" applyFont="1" applyBorder="1" applyAlignment="1">
      <alignment horizontal="center" vertical="center" textRotation="90" wrapText="1"/>
    </xf>
    <xf numFmtId="0" fontId="56" fillId="0" borderId="56" xfId="0" applyFont="1" applyBorder="1" applyAlignment="1">
      <alignment horizontal="center" vertical="top" wrapText="1"/>
    </xf>
    <xf numFmtId="0" fontId="56" fillId="0" borderId="113" xfId="0" applyFont="1" applyBorder="1" applyAlignment="1">
      <alignment horizontal="center" vertical="top" wrapText="1"/>
    </xf>
    <xf numFmtId="0" fontId="56" fillId="0" borderId="83" xfId="0" applyFont="1" applyBorder="1" applyAlignment="1">
      <alignment horizontal="center" vertical="top" wrapText="1"/>
    </xf>
    <xf numFmtId="0" fontId="28" fillId="0" borderId="19" xfId="0" applyFont="1" applyBorder="1" applyAlignment="1"/>
    <xf numFmtId="0" fontId="28" fillId="0" borderId="17" xfId="0" applyFont="1" applyBorder="1" applyAlignment="1"/>
    <xf numFmtId="0" fontId="28" fillId="0" borderId="1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12" xfId="0" applyBorder="1" applyAlignment="1"/>
    <xf numFmtId="0" fontId="56" fillId="0" borderId="35" xfId="0" applyFont="1" applyBorder="1" applyAlignment="1">
      <alignment horizontal="center" vertical="center" textRotation="90" wrapText="1"/>
    </xf>
    <xf numFmtId="0" fontId="56" fillId="0" borderId="21" xfId="0" applyFont="1" applyBorder="1" applyAlignment="1">
      <alignment horizontal="center" vertical="center"/>
    </xf>
    <xf numFmtId="0" fontId="56" fillId="0" borderId="56" xfId="0" applyFont="1" applyBorder="1" applyAlignment="1">
      <alignment horizontal="center" vertical="center"/>
    </xf>
    <xf numFmtId="0" fontId="56" fillId="0" borderId="109" xfId="0" applyFont="1" applyBorder="1" applyAlignment="1">
      <alignment horizontal="center" vertical="center" textRotation="90" wrapText="1"/>
    </xf>
    <xf numFmtId="0" fontId="56" fillId="0" borderId="83" xfId="0" applyFont="1" applyBorder="1" applyAlignment="1">
      <alignment horizontal="center" vertical="center"/>
    </xf>
    <xf numFmtId="0" fontId="61" fillId="0" borderId="114" xfId="0" applyFont="1" applyBorder="1" applyAlignment="1">
      <alignment horizontal="center" vertical="center" textRotation="90"/>
    </xf>
    <xf numFmtId="0" fontId="62" fillId="0" borderId="115" xfId="0" applyFont="1" applyBorder="1" applyAlignment="1">
      <alignment horizontal="center" vertical="center" wrapText="1"/>
    </xf>
    <xf numFmtId="0" fontId="63" fillId="0" borderId="115" xfId="0" applyFont="1" applyBorder="1" applyAlignment="1">
      <alignment horizontal="center" vertical="center" wrapText="1"/>
    </xf>
    <xf numFmtId="0" fontId="63" fillId="0" borderId="116" xfId="0" applyFont="1" applyBorder="1" applyAlignment="1">
      <alignment horizontal="center" vertical="center"/>
    </xf>
    <xf numFmtId="0" fontId="63" fillId="0" borderId="115" xfId="0" applyFont="1" applyBorder="1" applyAlignment="1">
      <alignment horizontal="center" vertical="center"/>
    </xf>
    <xf numFmtId="0" fontId="63" fillId="0" borderId="117" xfId="0" applyFont="1" applyBorder="1" applyAlignment="1">
      <alignment horizontal="center" vertical="center"/>
    </xf>
    <xf numFmtId="0" fontId="65" fillId="0" borderId="114" xfId="0" applyNumberFormat="1" applyFont="1" applyBorder="1" applyAlignment="1">
      <alignment horizontal="center" vertical="center" textRotation="90"/>
    </xf>
    <xf numFmtId="0" fontId="65" fillId="0" borderId="118" xfId="0" applyNumberFormat="1" applyFont="1" applyBorder="1" applyAlignment="1">
      <alignment horizontal="center" vertical="center" textRotation="90" wrapText="1"/>
    </xf>
    <xf numFmtId="0" fontId="30" fillId="0" borderId="119" xfId="0" applyNumberFormat="1" applyFont="1" applyBorder="1" applyAlignment="1">
      <alignment horizontal="center" vertical="center" textRotation="90"/>
    </xf>
    <xf numFmtId="0" fontId="56" fillId="0" borderId="120" xfId="0" applyNumberFormat="1" applyFont="1" applyBorder="1" applyAlignment="1">
      <alignment horizontal="center" vertical="center" textRotation="90" wrapText="1"/>
    </xf>
    <xf numFmtId="0" fontId="0" fillId="0" borderId="118" xfId="0" applyBorder="1" applyAlignment="1"/>
    <xf numFmtId="0" fontId="30" fillId="0" borderId="121" xfId="0" applyNumberFormat="1" applyFont="1" applyBorder="1" applyAlignment="1">
      <alignment horizontal="center" vertical="center" textRotation="90" wrapText="1"/>
    </xf>
    <xf numFmtId="49" fontId="56" fillId="0" borderId="114" xfId="0" applyNumberFormat="1" applyFont="1" applyBorder="1" applyAlignment="1">
      <alignment horizontal="center" vertical="center" textRotation="90" wrapText="1"/>
    </xf>
    <xf numFmtId="49" fontId="56" fillId="0" borderId="120" xfId="0" applyNumberFormat="1" applyFont="1" applyBorder="1" applyAlignment="1">
      <alignment horizontal="center" vertical="center" textRotation="90" wrapText="1"/>
    </xf>
    <xf numFmtId="49" fontId="56" fillId="0" borderId="120" xfId="0" applyNumberFormat="1" applyFont="1" applyBorder="1" applyAlignment="1">
      <alignment horizontal="center" vertical="center" textRotation="90"/>
    </xf>
    <xf numFmtId="49" fontId="56" fillId="0" borderId="118" xfId="0" applyNumberFormat="1" applyFont="1" applyBorder="1" applyAlignment="1">
      <alignment horizontal="center" vertical="center" textRotation="90" wrapText="1"/>
    </xf>
    <xf numFmtId="0" fontId="56" fillId="0" borderId="119" xfId="0" applyFont="1" applyBorder="1" applyAlignment="1">
      <alignment horizontal="center" vertical="center" textRotation="90" wrapText="1"/>
    </xf>
    <xf numFmtId="0" fontId="56" fillId="0" borderId="122" xfId="0" applyFont="1" applyBorder="1" applyAlignment="1">
      <alignment horizontal="center" vertical="center" textRotation="90" wrapText="1"/>
    </xf>
    <xf numFmtId="0" fontId="56" fillId="0" borderId="123" xfId="0" applyFont="1" applyBorder="1" applyAlignment="1">
      <alignment horizontal="center" vertical="center" textRotation="90" wrapText="1"/>
    </xf>
    <xf numFmtId="0" fontId="56" fillId="0" borderId="114" xfId="0" applyFont="1" applyBorder="1" applyAlignment="1">
      <alignment horizontal="center" vertical="center" textRotation="90" wrapText="1"/>
    </xf>
    <xf numFmtId="0" fontId="56" fillId="0" borderId="124" xfId="0" applyFont="1" applyBorder="1" applyAlignment="1">
      <alignment horizontal="center" vertical="center" textRotation="90" wrapText="1"/>
    </xf>
    <xf numFmtId="0" fontId="38" fillId="0" borderId="97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 wrapText="1"/>
    </xf>
    <xf numFmtId="0" fontId="38" fillId="0" borderId="105" xfId="0" applyNumberFormat="1" applyFont="1" applyBorder="1" applyAlignment="1">
      <alignment horizontal="center" vertical="center" wrapText="1"/>
    </xf>
    <xf numFmtId="0" fontId="38" fillId="0" borderId="105" xfId="0" applyNumberFormat="1" applyFont="1" applyBorder="1" applyAlignment="1">
      <alignment horizontal="center" vertical="center" wrapText="1"/>
    </xf>
    <xf numFmtId="0" fontId="38" fillId="0" borderId="28" xfId="0" applyNumberFormat="1" applyFont="1" applyBorder="1" applyAlignment="1">
      <alignment horizontal="center" vertical="center"/>
    </xf>
    <xf numFmtId="0" fontId="38" fillId="0" borderId="125" xfId="0" applyNumberFormat="1" applyFont="1" applyBorder="1" applyAlignment="1">
      <alignment horizontal="center" vertical="center"/>
    </xf>
    <xf numFmtId="0" fontId="38" fillId="0" borderId="39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top"/>
    </xf>
    <xf numFmtId="0" fontId="3" fillId="0" borderId="10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54" fillId="0" borderId="126" xfId="0" applyFont="1" applyBorder="1" applyAlignment="1">
      <alignment horizontal="center" vertical="center"/>
    </xf>
    <xf numFmtId="0" fontId="54" fillId="0" borderId="21" xfId="0" applyFont="1" applyBorder="1" applyAlignment="1">
      <alignment horizontal="left" vertical="center" wrapText="1" shrinkToFit="1"/>
    </xf>
    <xf numFmtId="0" fontId="54" fillId="0" borderId="56" xfId="0" applyFont="1" applyBorder="1" applyAlignment="1">
      <alignment horizontal="left" vertical="center" wrapText="1" shrinkToFit="1"/>
    </xf>
    <xf numFmtId="0" fontId="54" fillId="0" borderId="83" xfId="0" applyFont="1" applyBorder="1" applyAlignment="1">
      <alignment horizontal="left" vertical="center" wrapText="1" shrinkToFit="1"/>
    </xf>
    <xf numFmtId="49" fontId="54" fillId="0" borderId="113" xfId="0" applyNumberFormat="1" applyFont="1" applyBorder="1" applyAlignment="1">
      <alignment horizontal="left" vertical="top" wrapText="1"/>
    </xf>
    <xf numFmtId="49" fontId="54" fillId="0" borderId="56" xfId="0" applyNumberFormat="1" applyFont="1" applyBorder="1" applyAlignment="1">
      <alignment horizontal="left" vertical="top" wrapText="1"/>
    </xf>
    <xf numFmtId="49" fontId="54" fillId="0" borderId="83" xfId="0" applyNumberFormat="1" applyFont="1" applyBorder="1" applyAlignment="1">
      <alignment horizontal="left" vertical="top" wrapText="1"/>
    </xf>
    <xf numFmtId="0" fontId="54" fillId="0" borderId="53" xfId="0" applyNumberFormat="1" applyFont="1" applyBorder="1" applyAlignment="1">
      <alignment horizontal="center" vertical="center" shrinkToFit="1"/>
    </xf>
    <xf numFmtId="0" fontId="54" fillId="0" borderId="23" xfId="0" applyNumberFormat="1" applyFont="1" applyBorder="1" applyAlignment="1">
      <alignment horizontal="center" vertical="center" shrinkToFit="1"/>
    </xf>
    <xf numFmtId="0" fontId="54" fillId="0" borderId="15" xfId="0" applyNumberFormat="1" applyFont="1" applyBorder="1" applyAlignment="1">
      <alignment horizontal="center" vertical="center" shrinkToFit="1"/>
    </xf>
    <xf numFmtId="0" fontId="54" fillId="0" borderId="21" xfId="0" applyNumberFormat="1" applyFont="1" applyBorder="1" applyAlignment="1">
      <alignment horizontal="center" vertical="center" shrinkToFit="1"/>
    </xf>
    <xf numFmtId="0" fontId="54" fillId="0" borderId="127" xfId="0" applyNumberFormat="1" applyFont="1" applyBorder="1" applyAlignment="1">
      <alignment horizontal="center" vertical="center" shrinkToFit="1"/>
    </xf>
    <xf numFmtId="0" fontId="54" fillId="0" borderId="17" xfId="0" applyNumberFormat="1" applyFont="1" applyBorder="1" applyAlignment="1">
      <alignment horizontal="center" vertical="center" shrinkToFit="1"/>
    </xf>
    <xf numFmtId="0" fontId="54" fillId="0" borderId="18" xfId="0" applyNumberFormat="1" applyFont="1" applyBorder="1" applyAlignment="1">
      <alignment horizontal="center" vertical="center" shrinkToFit="1"/>
    </xf>
    <xf numFmtId="0" fontId="54" fillId="0" borderId="19" xfId="0" applyNumberFormat="1" applyFont="1" applyBorder="1" applyAlignment="1">
      <alignment horizontal="center" vertical="center" shrinkToFit="1"/>
    </xf>
    <xf numFmtId="0" fontId="54" fillId="0" borderId="126" xfId="0" applyNumberFormat="1" applyFont="1" applyBorder="1" applyAlignment="1">
      <alignment horizontal="center" vertical="center" shrinkToFit="1"/>
    </xf>
    <xf numFmtId="0" fontId="54" fillId="0" borderId="128" xfId="0" applyNumberFormat="1" applyFont="1" applyBorder="1" applyAlignment="1">
      <alignment horizontal="center" vertical="center" shrinkToFit="1"/>
    </xf>
    <xf numFmtId="0" fontId="54" fillId="0" borderId="129" xfId="0" applyNumberFormat="1" applyFont="1" applyBorder="1" applyAlignment="1">
      <alignment horizontal="center" vertical="center" shrinkToFit="1"/>
    </xf>
    <xf numFmtId="0" fontId="54" fillId="0" borderId="130" xfId="0" applyNumberFormat="1" applyFont="1" applyBorder="1" applyAlignment="1">
      <alignment horizontal="center" vertical="center" shrinkToFit="1"/>
    </xf>
    <xf numFmtId="0" fontId="46" fillId="0" borderId="105" xfId="0" applyFont="1" applyBorder="1" applyAlignment="1">
      <alignment horizontal="right" vertical="center" wrapText="1" shrinkToFit="1"/>
    </xf>
    <xf numFmtId="0" fontId="46" fillId="0" borderId="59" xfId="0" applyFont="1" applyBorder="1" applyAlignment="1">
      <alignment horizontal="right" vertical="center" wrapText="1" shrinkToFit="1"/>
    </xf>
    <xf numFmtId="0" fontId="46" fillId="0" borderId="106" xfId="0" applyFont="1" applyBorder="1" applyAlignment="1">
      <alignment horizontal="right" vertical="center" wrapText="1" shrinkToFit="1"/>
    </xf>
    <xf numFmtId="0" fontId="3" fillId="0" borderId="48" xfId="0" applyNumberFormat="1" applyFont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center" vertical="center" shrinkToFit="1"/>
    </xf>
    <xf numFmtId="0" fontId="3" fillId="0" borderId="26" xfId="0" applyNumberFormat="1" applyFont="1" applyBorder="1" applyAlignment="1">
      <alignment horizontal="center" vertical="center" shrinkToFit="1"/>
    </xf>
    <xf numFmtId="0" fontId="3" fillId="0" borderId="28" xfId="0" applyNumberFormat="1" applyFont="1" applyBorder="1" applyAlignment="1">
      <alignment horizontal="center" vertical="center" shrinkToFit="1"/>
    </xf>
    <xf numFmtId="0" fontId="46" fillId="0" borderId="105" xfId="0" applyFont="1" applyBorder="1" applyAlignment="1">
      <alignment horizontal="right" vertical="center" shrinkToFit="1"/>
    </xf>
    <xf numFmtId="0" fontId="52" fillId="0" borderId="59" xfId="0" applyFont="1" applyBorder="1" applyAlignment="1">
      <alignment vertical="center"/>
    </xf>
    <xf numFmtId="0" fontId="52" fillId="0" borderId="106" xfId="0" applyFont="1" applyBorder="1" applyAlignment="1">
      <alignment vertical="center"/>
    </xf>
    <xf numFmtId="0" fontId="3" fillId="0" borderId="131" xfId="0" applyNumberFormat="1" applyFont="1" applyBorder="1" applyAlignment="1">
      <alignment horizontal="center" vertical="center" shrinkToFit="1"/>
    </xf>
    <xf numFmtId="0" fontId="3" fillId="0" borderId="24" xfId="0" applyNumberFormat="1" applyFont="1" applyBorder="1" applyAlignment="1">
      <alignment horizontal="center" vertical="center" shrinkToFit="1"/>
    </xf>
    <xf numFmtId="0" fontId="3" fillId="0" borderId="106" xfId="0" applyNumberFormat="1" applyFont="1" applyBorder="1" applyAlignment="1">
      <alignment horizontal="center" vertical="center" shrinkToFit="1"/>
    </xf>
    <xf numFmtId="0" fontId="3" fillId="0" borderId="105" xfId="0" applyNumberFormat="1" applyFont="1" applyBorder="1" applyAlignment="1">
      <alignment horizontal="center" vertical="center" shrinkToFit="1"/>
    </xf>
    <xf numFmtId="0" fontId="3" fillId="0" borderId="98" xfId="0" applyFont="1" applyBorder="1" applyAlignment="1">
      <alignment vertical="center" textRotation="90"/>
    </xf>
    <xf numFmtId="0" fontId="46" fillId="0" borderId="0" xfId="0" applyFont="1" applyBorder="1" applyAlignment="1">
      <alignment horizontal="center" vertical="top"/>
    </xf>
    <xf numFmtId="0" fontId="46" fillId="0" borderId="103" xfId="0" applyFont="1" applyBorder="1" applyAlignment="1">
      <alignment horizontal="center" vertical="top"/>
    </xf>
    <xf numFmtId="0" fontId="46" fillId="0" borderId="91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>
      <alignment horizontal="center" vertical="center"/>
    </xf>
    <xf numFmtId="0" fontId="52" fillId="0" borderId="103" xfId="0" applyFont="1" applyBorder="1" applyAlignment="1">
      <alignment horizontal="center" vertical="center"/>
    </xf>
    <xf numFmtId="0" fontId="46" fillId="0" borderId="110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52" fillId="0" borderId="64" xfId="0" applyFont="1" applyBorder="1" applyAlignment="1">
      <alignment horizontal="center" vertical="center"/>
    </xf>
    <xf numFmtId="0" fontId="46" fillId="0" borderId="132" xfId="0" applyNumberFormat="1" applyFont="1" applyBorder="1" applyAlignment="1">
      <alignment horizontal="center" vertical="center" shrinkToFit="1"/>
    </xf>
    <xf numFmtId="0" fontId="46" fillId="0" borderId="47" xfId="0" applyNumberFormat="1" applyFont="1" applyBorder="1" applyAlignment="1">
      <alignment horizontal="center" vertical="center" shrinkToFit="1"/>
    </xf>
    <xf numFmtId="0" fontId="46" fillId="0" borderId="133" xfId="0" applyNumberFormat="1" applyFont="1" applyBorder="1" applyAlignment="1">
      <alignment horizontal="center" vertical="center" shrinkToFit="1"/>
    </xf>
    <xf numFmtId="0" fontId="46" fillId="0" borderId="67" xfId="0" applyNumberFormat="1" applyFont="1" applyBorder="1" applyAlignment="1">
      <alignment horizontal="center" vertical="center" shrinkToFit="1"/>
    </xf>
    <xf numFmtId="0" fontId="3" fillId="0" borderId="110" xfId="0" applyNumberFormat="1" applyFont="1" applyBorder="1" applyAlignment="1">
      <alignment horizontal="center" vertical="center" shrinkToFit="1"/>
    </xf>
    <xf numFmtId="0" fontId="3" fillId="0" borderId="64" xfId="0" applyNumberFormat="1" applyFont="1" applyBorder="1" applyAlignment="1">
      <alignment horizontal="center" vertical="center" shrinkToFit="1"/>
    </xf>
    <xf numFmtId="0" fontId="3" fillId="0" borderId="111" xfId="0" applyNumberFormat="1" applyFont="1" applyBorder="1" applyAlignment="1">
      <alignment horizontal="center" vertical="center" shrinkToFit="1"/>
    </xf>
    <xf numFmtId="0" fontId="3" fillId="0" borderId="110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textRotation="90"/>
    </xf>
    <xf numFmtId="0" fontId="46" fillId="0" borderId="113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46" fillId="0" borderId="53" xfId="0" applyNumberFormat="1" applyFont="1" applyBorder="1" applyAlignment="1">
      <alignment horizontal="center" vertical="center" shrinkToFit="1"/>
    </xf>
    <xf numFmtId="0" fontId="46" fillId="0" borderId="15" xfId="0" applyNumberFormat="1" applyFont="1" applyBorder="1" applyAlignment="1">
      <alignment horizontal="center" vertical="center" shrinkToFit="1"/>
    </xf>
    <xf numFmtId="0" fontId="46" fillId="0" borderId="21" xfId="0" applyNumberFormat="1" applyFont="1" applyBorder="1" applyAlignment="1">
      <alignment horizontal="center" vertical="center" shrinkToFit="1"/>
    </xf>
    <xf numFmtId="0" fontId="46" fillId="0" borderId="23" xfId="0" applyNumberFormat="1" applyFont="1" applyBorder="1" applyAlignment="1">
      <alignment horizontal="center" vertical="center" shrinkToFit="1"/>
    </xf>
    <xf numFmtId="0" fontId="3" fillId="0" borderId="113" xfId="0" applyNumberFormat="1" applyFont="1" applyBorder="1" applyAlignment="1">
      <alignment horizontal="center" vertical="center" shrinkToFit="1"/>
    </xf>
    <xf numFmtId="0" fontId="3" fillId="0" borderId="56" xfId="0" applyNumberFormat="1" applyFont="1" applyBorder="1" applyAlignment="1">
      <alignment horizontal="center" vertical="center" shrinkToFit="1"/>
    </xf>
    <xf numFmtId="0" fontId="3" fillId="0" borderId="83" xfId="0" applyNumberFormat="1" applyFont="1" applyBorder="1" applyAlignment="1">
      <alignment horizontal="center" vertical="center" shrinkToFit="1"/>
    </xf>
    <xf numFmtId="0" fontId="3" fillId="0" borderId="113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49" fontId="67" fillId="0" borderId="0" xfId="0" applyNumberFormat="1" applyFont="1" applyBorder="1" applyAlignment="1">
      <alignment horizontal="left" vertical="center"/>
    </xf>
    <xf numFmtId="0" fontId="67" fillId="0" borderId="0" xfId="0" applyFont="1" applyBorder="1" applyAlignment="1">
      <alignment vertic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49" fontId="67" fillId="0" borderId="0" xfId="0" applyNumberFormat="1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49" fontId="67" fillId="0" borderId="0" xfId="0" applyNumberFormat="1" applyFont="1" applyBorder="1" applyAlignment="1">
      <alignment horizontal="left" vertical="center" wrapText="1"/>
    </xf>
    <xf numFmtId="0" fontId="31" fillId="0" borderId="103" xfId="0" applyFont="1" applyBorder="1" applyAlignment="1"/>
    <xf numFmtId="0" fontId="46" fillId="0" borderId="116" xfId="0" applyNumberFormat="1" applyFont="1" applyBorder="1" applyAlignment="1">
      <alignment horizontal="center" vertical="center"/>
    </xf>
    <xf numFmtId="0" fontId="46" fillId="0" borderId="115" xfId="0" applyNumberFormat="1" applyFont="1" applyBorder="1" applyAlignment="1">
      <alignment horizontal="center" vertical="center"/>
    </xf>
    <xf numFmtId="0" fontId="52" fillId="0" borderId="117" xfId="0" applyFont="1" applyBorder="1" applyAlignment="1">
      <alignment horizontal="center" vertical="center"/>
    </xf>
    <xf numFmtId="0" fontId="46" fillId="0" borderId="134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/>
    </xf>
    <xf numFmtId="0" fontId="46" fillId="0" borderId="135" xfId="0" applyNumberFormat="1" applyFont="1" applyBorder="1" applyAlignment="1">
      <alignment horizontal="center" vertical="center" shrinkToFit="1"/>
    </xf>
    <xf numFmtId="0" fontId="46" fillId="0" borderId="122" xfId="0" applyNumberFormat="1" applyFont="1" applyBorder="1" applyAlignment="1">
      <alignment horizontal="center" vertical="center" shrinkToFit="1"/>
    </xf>
    <xf numFmtId="0" fontId="46" fillId="0" borderId="123" xfId="0" applyNumberFormat="1" applyFont="1" applyBorder="1" applyAlignment="1">
      <alignment horizontal="center" vertical="center" shrinkToFit="1"/>
    </xf>
    <xf numFmtId="0" fontId="46" fillId="0" borderId="124" xfId="0" applyNumberFormat="1" applyFont="1" applyBorder="1" applyAlignment="1">
      <alignment horizontal="center" vertical="center" shrinkToFit="1"/>
    </xf>
    <xf numFmtId="0" fontId="3" fillId="0" borderId="134" xfId="0" applyNumberFormat="1" applyFont="1" applyBorder="1" applyAlignment="1">
      <alignment horizontal="center" vertical="center" shrinkToFit="1"/>
    </xf>
    <xf numFmtId="0" fontId="3" fillId="0" borderId="70" xfId="0" applyNumberFormat="1" applyFont="1" applyBorder="1" applyAlignment="1">
      <alignment horizontal="center" vertical="center" shrinkToFit="1"/>
    </xf>
    <xf numFmtId="0" fontId="3" fillId="0" borderId="136" xfId="0" applyNumberFormat="1" applyFont="1" applyBorder="1" applyAlignment="1">
      <alignment horizontal="center" vertical="center" shrinkToFit="1"/>
    </xf>
    <xf numFmtId="0" fontId="3" fillId="0" borderId="134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136" xfId="0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left" vertical="justify"/>
    </xf>
    <xf numFmtId="49" fontId="3" fillId="0" borderId="11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46" fillId="0" borderId="115" xfId="0" applyNumberFormat="1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49" fontId="54" fillId="0" borderId="25" xfId="0" applyNumberFormat="1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4" fillId="0" borderId="105" xfId="0" applyFont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54" fillId="0" borderId="106" xfId="0" applyFont="1" applyBorder="1" applyAlignment="1">
      <alignment horizontal="center" vertical="center" wrapText="1"/>
    </xf>
    <xf numFmtId="0" fontId="40" fillId="0" borderId="105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40" fillId="0" borderId="106" xfId="0" applyFont="1" applyBorder="1" applyAlignment="1">
      <alignment horizontal="center" vertical="center" wrapText="1"/>
    </xf>
    <xf numFmtId="0" fontId="54" fillId="0" borderId="105" xfId="0" applyNumberFormat="1" applyFont="1" applyBorder="1" applyAlignment="1">
      <alignment horizontal="center" vertical="center" wrapText="1"/>
    </xf>
    <xf numFmtId="0" fontId="54" fillId="0" borderId="59" xfId="0" applyNumberFormat="1" applyFont="1" applyBorder="1" applyAlignment="1">
      <alignment horizontal="center" vertical="center" wrapText="1"/>
    </xf>
    <xf numFmtId="0" fontId="54" fillId="0" borderId="106" xfId="0" applyNumberFormat="1" applyFont="1" applyBorder="1" applyAlignment="1">
      <alignment horizontal="center" vertical="center" wrapText="1"/>
    </xf>
    <xf numFmtId="0" fontId="54" fillId="0" borderId="0" xfId="0" applyFont="1" applyBorder="1"/>
    <xf numFmtId="0" fontId="54" fillId="0" borderId="131" xfId="0" applyNumberFormat="1" applyFont="1" applyBorder="1" applyAlignment="1">
      <alignment horizontal="center" vertical="center" wrapText="1"/>
    </xf>
    <xf numFmtId="0" fontId="55" fillId="0" borderId="105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49" fontId="54" fillId="0" borderId="105" xfId="0" applyNumberFormat="1" applyFont="1" applyBorder="1" applyAlignment="1">
      <alignment horizontal="center" vertical="center"/>
    </xf>
    <xf numFmtId="49" fontId="54" fillId="0" borderId="59" xfId="0" applyNumberFormat="1" applyFont="1" applyBorder="1" applyAlignment="1">
      <alignment horizontal="center" vertical="center"/>
    </xf>
    <xf numFmtId="49" fontId="54" fillId="0" borderId="106" xfId="0" applyNumberFormat="1" applyFont="1" applyBorder="1" applyAlignment="1">
      <alignment horizontal="center" vertical="center"/>
    </xf>
    <xf numFmtId="0" fontId="37" fillId="0" borderId="0" xfId="0" applyFont="1" applyBorder="1"/>
    <xf numFmtId="49" fontId="54" fillId="0" borderId="126" xfId="0" applyNumberFormat="1" applyFont="1" applyBorder="1" applyAlignment="1">
      <alignment horizontal="center" vertical="center" wrapText="1"/>
    </xf>
    <xf numFmtId="49" fontId="54" fillId="0" borderId="133" xfId="0" applyNumberFormat="1" applyFont="1" applyBorder="1" applyAlignment="1">
      <alignment horizontal="left" vertical="center" wrapText="1"/>
    </xf>
    <xf numFmtId="0" fontId="52" fillId="0" borderId="64" xfId="0" applyFont="1" applyBorder="1" applyAlignment="1">
      <alignment horizontal="left" vertical="center"/>
    </xf>
    <xf numFmtId="49" fontId="54" fillId="0" borderId="110" xfId="0" applyNumberFormat="1" applyFont="1" applyBorder="1" applyAlignment="1">
      <alignment horizontal="center" vertical="center"/>
    </xf>
    <xf numFmtId="49" fontId="54" fillId="0" borderId="64" xfId="0" applyNumberFormat="1" applyFont="1" applyBorder="1" applyAlignment="1">
      <alignment horizontal="center" vertical="center"/>
    </xf>
    <xf numFmtId="49" fontId="54" fillId="0" borderId="111" xfId="0" applyNumberFormat="1" applyFont="1" applyBorder="1" applyAlignment="1">
      <alignment horizontal="center" vertical="center"/>
    </xf>
    <xf numFmtId="0" fontId="54" fillId="0" borderId="107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8" xfId="0" applyFont="1" applyBorder="1" applyAlignment="1">
      <alignment horizontal="center" vertical="center" wrapText="1"/>
    </xf>
    <xf numFmtId="0" fontId="54" fillId="0" borderId="110" xfId="0" applyNumberFormat="1" applyFont="1" applyBorder="1" applyAlignment="1">
      <alignment horizontal="center" vertical="center" wrapText="1"/>
    </xf>
    <xf numFmtId="0" fontId="54" fillId="0" borderId="64" xfId="0" applyNumberFormat="1" applyFont="1" applyBorder="1" applyAlignment="1">
      <alignment horizontal="center" vertical="center" wrapText="1"/>
    </xf>
    <xf numFmtId="0" fontId="54" fillId="0" borderId="111" xfId="0" applyNumberFormat="1" applyFont="1" applyBorder="1" applyAlignment="1">
      <alignment horizontal="center" vertical="center" wrapText="1"/>
    </xf>
    <xf numFmtId="0" fontId="54" fillId="0" borderId="110" xfId="0" applyFont="1" applyBorder="1" applyAlignment="1">
      <alignment horizontal="center" vertical="center"/>
    </xf>
    <xf numFmtId="0" fontId="54" fillId="0" borderId="110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11" xfId="0" applyBorder="1" applyAlignment="1">
      <alignment vertical="center"/>
    </xf>
    <xf numFmtId="49" fontId="54" fillId="0" borderId="135" xfId="0" applyNumberFormat="1" applyFont="1" applyBorder="1" applyAlignment="1">
      <alignment horizontal="center" vertical="justify" wrapText="1"/>
    </xf>
    <xf numFmtId="49" fontId="54" fillId="0" borderId="122" xfId="0" applyNumberFormat="1" applyFont="1" applyBorder="1" applyAlignment="1">
      <alignment horizontal="left" vertical="center" wrapText="1"/>
    </xf>
    <xf numFmtId="0" fontId="52" fillId="0" borderId="123" xfId="0" applyFont="1" applyBorder="1" applyAlignment="1">
      <alignment horizontal="left" vertical="center"/>
    </xf>
    <xf numFmtId="49" fontId="3" fillId="0" borderId="134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136" xfId="0" applyNumberFormat="1" applyFont="1" applyBorder="1" applyAlignment="1">
      <alignment horizontal="center" vertical="center"/>
    </xf>
    <xf numFmtId="0" fontId="54" fillId="0" borderId="134" xfId="0" applyFont="1" applyBorder="1" applyAlignment="1">
      <alignment vertical="center" wrapText="1"/>
    </xf>
    <xf numFmtId="0" fontId="54" fillId="0" borderId="70" xfId="0" applyFont="1" applyBorder="1" applyAlignment="1">
      <alignment vertical="center" wrapText="1"/>
    </xf>
    <xf numFmtId="0" fontId="54" fillId="0" borderId="136" xfId="0" applyFont="1" applyBorder="1" applyAlignment="1">
      <alignment vertical="center" wrapText="1"/>
    </xf>
    <xf numFmtId="0" fontId="54" fillId="0" borderId="116" xfId="0" applyNumberFormat="1" applyFont="1" applyBorder="1" applyAlignment="1">
      <alignment horizontal="center" vertical="center" wrapText="1"/>
    </xf>
    <xf numFmtId="0" fontId="54" fillId="0" borderId="115" xfId="0" applyNumberFormat="1" applyFont="1" applyBorder="1" applyAlignment="1">
      <alignment horizontal="center" vertical="center" wrapText="1"/>
    </xf>
    <xf numFmtId="0" fontId="54" fillId="0" borderId="117" xfId="0" applyNumberFormat="1" applyFont="1" applyBorder="1" applyAlignment="1">
      <alignment horizontal="center" vertical="center" wrapText="1"/>
    </xf>
    <xf numFmtId="0" fontId="54" fillId="0" borderId="134" xfId="0" applyFont="1" applyBorder="1" applyAlignment="1">
      <alignment horizontal="left" vertical="center"/>
    </xf>
    <xf numFmtId="0" fontId="54" fillId="0" borderId="134" xfId="0" applyFont="1" applyBorder="1" applyAlignment="1">
      <alignment horizontal="left" vertical="center"/>
    </xf>
    <xf numFmtId="0" fontId="0" fillId="0" borderId="70" xfId="0" applyBorder="1" applyAlignment="1">
      <alignment vertical="center"/>
    </xf>
    <xf numFmtId="0" fontId="0" fillId="0" borderId="136" xfId="0" applyBorder="1" applyAlignment="1">
      <alignment vertical="center"/>
    </xf>
    <xf numFmtId="0" fontId="54" fillId="0" borderId="134" xfId="0" applyFont="1" applyBorder="1" applyAlignment="1">
      <alignment vertical="center"/>
    </xf>
    <xf numFmtId="0" fontId="54" fillId="0" borderId="70" xfId="0" applyFont="1" applyBorder="1" applyAlignment="1">
      <alignment vertical="center"/>
    </xf>
    <xf numFmtId="0" fontId="54" fillId="0" borderId="136" xfId="0" applyFont="1" applyBorder="1" applyAlignment="1">
      <alignment vertical="center"/>
    </xf>
    <xf numFmtId="49" fontId="45" fillId="0" borderId="0" xfId="0" applyNumberFormat="1" applyFont="1" applyBorder="1" applyAlignment="1">
      <alignment horizontal="center" vertical="justify" wrapText="1"/>
    </xf>
    <xf numFmtId="49" fontId="45" fillId="0" borderId="0" xfId="0" applyNumberFormat="1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/>
    </xf>
    <xf numFmtId="49" fontId="68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/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5" fillId="0" borderId="0" xfId="0" applyNumberFormat="1" applyFont="1" applyBorder="1"/>
    <xf numFmtId="49" fontId="45" fillId="0" borderId="0" xfId="0" applyNumberFormat="1" applyFont="1" applyBorder="1"/>
    <xf numFmtId="0" fontId="62" fillId="0" borderId="0" xfId="0" applyNumberFormat="1" applyFont="1" applyBorder="1" applyAlignment="1">
      <alignment vertical="center"/>
    </xf>
    <xf numFmtId="49" fontId="54" fillId="0" borderId="137" xfId="0" applyNumberFormat="1" applyFont="1" applyBorder="1" applyAlignment="1">
      <alignment horizontal="center" vertical="center" wrapText="1"/>
    </xf>
    <xf numFmtId="49" fontId="54" fillId="0" borderId="78" xfId="0" applyNumberFormat="1" applyFont="1" applyBorder="1" applyAlignment="1">
      <alignment horizontal="center" vertical="center" wrapText="1"/>
    </xf>
    <xf numFmtId="49" fontId="54" fillId="0" borderId="138" xfId="0" applyNumberFormat="1" applyFont="1" applyBorder="1" applyAlignment="1">
      <alignment horizontal="center" vertical="center" wrapText="1"/>
    </xf>
    <xf numFmtId="49" fontId="54" fillId="0" borderId="99" xfId="0" applyNumberFormat="1" applyFont="1" applyBorder="1" applyAlignment="1">
      <alignment horizontal="center" vertical="center" wrapText="1"/>
    </xf>
    <xf numFmtId="49" fontId="54" fillId="0" borderId="98" xfId="0" applyNumberFormat="1" applyFont="1" applyBorder="1" applyAlignment="1">
      <alignment horizontal="center" vertical="center" wrapText="1"/>
    </xf>
    <xf numFmtId="49" fontId="54" fillId="0" borderId="100" xfId="0" applyNumberFormat="1" applyFont="1" applyBorder="1" applyAlignment="1">
      <alignment horizontal="center" vertical="center" wrapText="1"/>
    </xf>
    <xf numFmtId="0" fontId="54" fillId="0" borderId="99" xfId="0" applyNumberFormat="1" applyFont="1" applyBorder="1" applyAlignment="1">
      <alignment horizontal="center" vertical="center" wrapText="1"/>
    </xf>
    <xf numFmtId="0" fontId="52" fillId="0" borderId="98" xfId="0" applyFont="1" applyBorder="1" applyAlignment="1">
      <alignment horizontal="center" vertical="center" wrapText="1"/>
    </xf>
    <xf numFmtId="0" fontId="52" fillId="0" borderId="100" xfId="0" applyFont="1" applyBorder="1" applyAlignment="1">
      <alignment horizontal="center" vertical="center" wrapText="1"/>
    </xf>
    <xf numFmtId="49" fontId="62" fillId="0" borderId="0" xfId="0" applyNumberFormat="1" applyFont="1" applyBorder="1" applyAlignment="1">
      <alignment vertical="center" wrapText="1"/>
    </xf>
    <xf numFmtId="49" fontId="62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0" fontId="16" fillId="0" borderId="15" xfId="0" applyFont="1" applyBorder="1"/>
    <xf numFmtId="49" fontId="54" fillId="0" borderId="139" xfId="0" applyNumberFormat="1" applyFont="1" applyBorder="1" applyAlignment="1">
      <alignment horizontal="center" vertical="center" wrapText="1"/>
    </xf>
    <xf numFmtId="49" fontId="54" fillId="0" borderId="95" xfId="0" applyNumberFormat="1" applyFont="1" applyBorder="1" applyAlignment="1">
      <alignment horizontal="center" vertical="center" wrapText="1"/>
    </xf>
    <xf numFmtId="49" fontId="54" fillId="0" borderId="140" xfId="0" applyNumberFormat="1" applyFont="1" applyBorder="1" applyAlignment="1">
      <alignment horizontal="center" vertical="center" wrapText="1"/>
    </xf>
    <xf numFmtId="49" fontId="54" fillId="0" borderId="91" xfId="0" applyNumberFormat="1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 wrapText="1"/>
    </xf>
    <xf numFmtId="49" fontId="54" fillId="0" borderId="103" xfId="0" applyNumberFormat="1" applyFont="1" applyBorder="1" applyAlignment="1">
      <alignment horizontal="center" vertical="center" wrapText="1"/>
    </xf>
    <xf numFmtId="0" fontId="52" fillId="0" borderId="10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8" xfId="0" applyFont="1" applyBorder="1" applyAlignment="1">
      <alignment horizontal="center" vertical="center" wrapText="1"/>
    </xf>
    <xf numFmtId="49" fontId="54" fillId="0" borderId="90" xfId="0" applyNumberFormat="1" applyFont="1" applyBorder="1" applyAlignment="1">
      <alignment horizontal="center" vertical="center" wrapText="1"/>
    </xf>
    <xf numFmtId="49" fontId="54" fillId="0" borderId="1" xfId="0" applyNumberFormat="1" applyFont="1" applyBorder="1" applyAlignment="1">
      <alignment horizontal="center" vertical="center" wrapText="1"/>
    </xf>
    <xf numFmtId="49" fontId="54" fillId="0" borderId="141" xfId="0" applyNumberFormat="1" applyFont="1" applyBorder="1" applyAlignment="1">
      <alignment horizontal="center" vertical="center" wrapText="1"/>
    </xf>
    <xf numFmtId="0" fontId="54" fillId="0" borderId="116" xfId="0" applyFont="1" applyBorder="1" applyAlignment="1">
      <alignment horizontal="center" vertical="center" wrapText="1"/>
    </xf>
    <xf numFmtId="0" fontId="54" fillId="0" borderId="119" xfId="0" applyFont="1" applyBorder="1" applyAlignment="1">
      <alignment horizontal="center" vertical="center" wrapText="1"/>
    </xf>
    <xf numFmtId="0" fontId="54" fillId="0" borderId="123" xfId="0" applyFont="1" applyBorder="1" applyAlignment="1">
      <alignment horizontal="center" vertical="center" wrapText="1"/>
    </xf>
    <xf numFmtId="0" fontId="52" fillId="0" borderId="136" xfId="0" applyFont="1" applyBorder="1" applyAlignment="1">
      <alignment horizontal="center" vertical="center" wrapText="1"/>
    </xf>
    <xf numFmtId="0" fontId="54" fillId="0" borderId="123" xfId="0" applyNumberFormat="1" applyFont="1" applyBorder="1" applyAlignment="1">
      <alignment horizontal="center" vertical="center"/>
    </xf>
    <xf numFmtId="0" fontId="52" fillId="0" borderId="136" xfId="0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54" fillId="0" borderId="110" xfId="0" applyNumberFormat="1" applyFont="1" applyBorder="1" applyAlignment="1">
      <alignment horizontal="center" vertical="center" wrapText="1"/>
    </xf>
    <xf numFmtId="49" fontId="54" fillId="0" borderId="111" xfId="0" applyNumberFormat="1" applyFont="1" applyBorder="1" applyAlignment="1">
      <alignment horizontal="center" vertical="center" wrapText="1"/>
    </xf>
    <xf numFmtId="0" fontId="54" fillId="0" borderId="142" xfId="0" applyNumberFormat="1" applyFont="1" applyBorder="1" applyAlignment="1">
      <alignment horizontal="center" vertical="center" wrapText="1"/>
    </xf>
    <xf numFmtId="0" fontId="54" fillId="0" borderId="110" xfId="0" applyFont="1" applyBorder="1" applyAlignment="1">
      <alignment vertical="center" wrapText="1"/>
    </xf>
    <xf numFmtId="0" fontId="54" fillId="0" borderId="64" xfId="0" applyFont="1" applyBorder="1" applyAlignment="1">
      <alignment vertical="center" wrapText="1"/>
    </xf>
    <xf numFmtId="0" fontId="54" fillId="0" borderId="111" xfId="0" applyFont="1" applyBorder="1" applyAlignment="1">
      <alignment vertical="center" wrapText="1"/>
    </xf>
    <xf numFmtId="0" fontId="54" fillId="0" borderId="110" xfId="0" applyFont="1" applyBorder="1" applyAlignment="1">
      <alignment horizontal="center" vertical="center" wrapText="1"/>
    </xf>
    <xf numFmtId="0" fontId="54" fillId="0" borderId="65" xfId="0" applyFont="1" applyBorder="1" applyAlignment="1">
      <alignment horizontal="center" vertical="center" wrapText="1"/>
    </xf>
    <xf numFmtId="0" fontId="54" fillId="0" borderId="133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2" fontId="54" fillId="0" borderId="97" xfId="0" applyNumberFormat="1" applyFont="1" applyBorder="1" applyAlignment="1">
      <alignment horizontal="center" vertical="center" wrapText="1"/>
    </xf>
    <xf numFmtId="2" fontId="54" fillId="0" borderId="39" xfId="0" applyNumberFormat="1" applyFont="1" applyBorder="1" applyAlignment="1">
      <alignment horizontal="center" vertical="center" wrapText="1"/>
    </xf>
    <xf numFmtId="2" fontId="54" fillId="0" borderId="133" xfId="0" applyNumberFormat="1" applyFont="1" applyBorder="1" applyAlignment="1">
      <alignment horizontal="center" vertical="center"/>
    </xf>
    <xf numFmtId="2" fontId="52" fillId="0" borderId="111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70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49" fontId="70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37" fillId="0" borderId="15" xfId="0" applyFont="1" applyBorder="1"/>
    <xf numFmtId="49" fontId="54" fillId="0" borderId="107" xfId="0" applyNumberFormat="1" applyFont="1" applyBorder="1" applyAlignment="1">
      <alignment horizontal="center" vertical="center" wrapText="1"/>
    </xf>
    <xf numFmtId="49" fontId="54" fillId="0" borderId="108" xfId="0" applyNumberFormat="1" applyFont="1" applyBorder="1" applyAlignment="1">
      <alignment horizontal="center" vertical="center" wrapText="1"/>
    </xf>
    <xf numFmtId="0" fontId="54" fillId="0" borderId="143" xfId="0" applyNumberFormat="1" applyFont="1" applyBorder="1" applyAlignment="1">
      <alignment horizontal="center" vertical="center" wrapText="1"/>
    </xf>
    <xf numFmtId="0" fontId="54" fillId="0" borderId="113" xfId="0" applyFont="1" applyBorder="1" applyAlignment="1">
      <alignment vertical="center" wrapText="1"/>
    </xf>
    <xf numFmtId="0" fontId="54" fillId="0" borderId="56" xfId="0" applyFont="1" applyBorder="1" applyAlignment="1">
      <alignment vertical="center" wrapText="1"/>
    </xf>
    <xf numFmtId="0" fontId="54" fillId="0" borderId="83" xfId="0" applyFont="1" applyBorder="1" applyAlignment="1">
      <alignment vertical="center" wrapText="1"/>
    </xf>
    <xf numFmtId="0" fontId="54" fillId="0" borderId="113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2" fillId="0" borderId="83" xfId="0" applyFont="1" applyBorder="1" applyAlignment="1">
      <alignment horizontal="center" vertical="center" wrapText="1"/>
    </xf>
    <xf numFmtId="2" fontId="54" fillId="0" borderId="53" xfId="0" applyNumberFormat="1" applyFont="1" applyBorder="1" applyAlignment="1">
      <alignment horizontal="center" vertical="center" wrapText="1"/>
    </xf>
    <xf numFmtId="2" fontId="54" fillId="0" borderId="15" xfId="0" applyNumberFormat="1" applyFont="1" applyBorder="1" applyAlignment="1">
      <alignment horizontal="center" vertical="center" wrapText="1"/>
    </xf>
    <xf numFmtId="2" fontId="54" fillId="0" borderId="21" xfId="0" applyNumberFormat="1" applyFont="1" applyBorder="1" applyAlignment="1">
      <alignment horizontal="center" vertical="center"/>
    </xf>
    <xf numFmtId="2" fontId="52" fillId="0" borderId="83" xfId="0" applyNumberFormat="1" applyFont="1" applyBorder="1" applyAlignment="1">
      <alignment horizontal="center" vertical="center"/>
    </xf>
    <xf numFmtId="49" fontId="54" fillId="0" borderId="144" xfId="0" applyNumberFormat="1" applyFont="1" applyBorder="1" applyAlignment="1">
      <alignment horizontal="center" vertical="center" wrapText="1"/>
    </xf>
    <xf numFmtId="49" fontId="54" fillId="0" borderId="145" xfId="0" applyNumberFormat="1" applyFont="1" applyBorder="1" applyAlignment="1">
      <alignment horizontal="center" vertical="center" wrapText="1"/>
    </xf>
    <xf numFmtId="49" fontId="54" fillId="0" borderId="146" xfId="0" applyNumberFormat="1" applyFont="1" applyBorder="1" applyAlignment="1">
      <alignment horizontal="center" vertical="center" wrapText="1"/>
    </xf>
    <xf numFmtId="0" fontId="54" fillId="0" borderId="144" xfId="0" applyFont="1" applyBorder="1" applyAlignment="1">
      <alignment vertical="center" wrapText="1"/>
    </xf>
    <xf numFmtId="0" fontId="52" fillId="0" borderId="57" xfId="0" applyFont="1" applyBorder="1" applyAlignment="1">
      <alignment vertical="center" wrapText="1"/>
    </xf>
    <xf numFmtId="0" fontId="52" fillId="0" borderId="145" xfId="0" applyFont="1" applyBorder="1" applyAlignment="1">
      <alignment vertical="center" wrapText="1"/>
    </xf>
    <xf numFmtId="0" fontId="54" fillId="0" borderId="144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2" fillId="0" borderId="145" xfId="0" applyFont="1" applyBorder="1" applyAlignment="1">
      <alignment horizontal="center" vertical="center"/>
    </xf>
    <xf numFmtId="2" fontId="54" fillId="0" borderId="91" xfId="0" applyNumberFormat="1" applyFont="1" applyBorder="1" applyAlignment="1">
      <alignment horizontal="center" vertical="center" wrapText="1"/>
    </xf>
    <xf numFmtId="2" fontId="52" fillId="0" borderId="8" xfId="0" applyNumberFormat="1" applyFont="1" applyBorder="1" applyAlignment="1">
      <alignment horizontal="center" vertical="center" wrapText="1"/>
    </xf>
    <xf numFmtId="2" fontId="54" fillId="0" borderId="36" xfId="0" applyNumberFormat="1" applyFont="1" applyBorder="1" applyAlignment="1">
      <alignment horizontal="center" vertical="center"/>
    </xf>
    <xf numFmtId="2" fontId="52" fillId="0" borderId="145" xfId="0" applyNumberFormat="1" applyFont="1" applyBorder="1" applyAlignment="1">
      <alignment horizontal="center" vertical="center"/>
    </xf>
    <xf numFmtId="0" fontId="37" fillId="0" borderId="16" xfId="0" applyFont="1" applyBorder="1"/>
    <xf numFmtId="49" fontId="54" fillId="0" borderId="116" xfId="0" applyNumberFormat="1" applyFont="1" applyBorder="1" applyAlignment="1">
      <alignment horizontal="center" vertical="center" wrapText="1"/>
    </xf>
    <xf numFmtId="49" fontId="54" fillId="0" borderId="117" xfId="0" applyNumberFormat="1" applyFont="1" applyBorder="1" applyAlignment="1">
      <alignment horizontal="center" vertical="center" wrapText="1"/>
    </xf>
    <xf numFmtId="0" fontId="52" fillId="0" borderId="121" xfId="0" applyFont="1" applyBorder="1" applyAlignment="1">
      <alignment horizontal="center" vertical="center" wrapText="1"/>
    </xf>
    <xf numFmtId="0" fontId="52" fillId="0" borderId="116" xfId="0" applyFont="1" applyBorder="1" applyAlignment="1">
      <alignment vertical="center" wrapText="1"/>
    </xf>
    <xf numFmtId="0" fontId="52" fillId="0" borderId="115" xfId="0" applyFont="1" applyBorder="1" applyAlignment="1">
      <alignment vertical="center" wrapText="1"/>
    </xf>
    <xf numFmtId="0" fontId="52" fillId="0" borderId="117" xfId="0" applyFont="1" applyBorder="1" applyAlignment="1">
      <alignment vertical="center" wrapText="1"/>
    </xf>
    <xf numFmtId="0" fontId="52" fillId="0" borderId="116" xfId="0" applyFont="1" applyBorder="1" applyAlignment="1">
      <alignment horizontal="center" vertical="center" wrapText="1"/>
    </xf>
    <xf numFmtId="0" fontId="52" fillId="0" borderId="119" xfId="0" applyFont="1" applyBorder="1" applyAlignment="1">
      <alignment horizontal="center" vertical="center" wrapText="1"/>
    </xf>
    <xf numFmtId="0" fontId="52" fillId="0" borderId="147" xfId="0" applyFont="1" applyBorder="1" applyAlignment="1">
      <alignment horizontal="center" vertical="center" wrapText="1"/>
    </xf>
    <xf numFmtId="2" fontId="52" fillId="0" borderId="116" xfId="0" applyNumberFormat="1" applyFont="1" applyBorder="1" applyAlignment="1">
      <alignment horizontal="center" vertical="center" wrapText="1"/>
    </xf>
    <xf numFmtId="2" fontId="52" fillId="0" borderId="119" xfId="0" applyNumberFormat="1" applyFont="1" applyBorder="1" applyAlignment="1">
      <alignment horizontal="center" vertical="center" wrapText="1"/>
    </xf>
    <xf numFmtId="2" fontId="52" fillId="0" borderId="147" xfId="0" applyNumberFormat="1" applyFont="1" applyBorder="1" applyAlignment="1">
      <alignment horizontal="center" vertical="center"/>
    </xf>
    <xf numFmtId="2" fontId="52" fillId="0" borderId="117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justify" wrapText="1"/>
    </xf>
    <xf numFmtId="49" fontId="55" fillId="0" borderId="131" xfId="0" applyNumberFormat="1" applyFont="1" applyBorder="1" applyAlignment="1">
      <alignment horizontal="center" vertical="center" wrapText="1"/>
    </xf>
    <xf numFmtId="0" fontId="55" fillId="0" borderId="0" xfId="0" applyFont="1" applyBorder="1"/>
    <xf numFmtId="0" fontId="46" fillId="0" borderId="98" xfId="0" applyFont="1" applyBorder="1" applyAlignment="1">
      <alignment vertical="justify" wrapText="1"/>
    </xf>
    <xf numFmtId="0" fontId="46" fillId="0" borderId="98" xfId="0" applyFont="1" applyBorder="1" applyAlignment="1">
      <alignment horizontal="center" vertical="justify" wrapText="1"/>
    </xf>
    <xf numFmtId="49" fontId="55" fillId="0" borderId="100" xfId="0" applyNumberFormat="1" applyFont="1" applyBorder="1" applyAlignment="1">
      <alignment horizontal="center" vertical="center"/>
    </xf>
    <xf numFmtId="2" fontId="54" fillId="0" borderId="105" xfId="0" applyNumberFormat="1" applyFont="1" applyBorder="1" applyAlignment="1">
      <alignment horizontal="center" vertical="center"/>
    </xf>
    <xf numFmtId="2" fontId="54" fillId="0" borderId="24" xfId="0" applyNumberFormat="1" applyFont="1" applyBorder="1" applyAlignment="1">
      <alignment horizontal="center" vertical="center"/>
    </xf>
    <xf numFmtId="2" fontId="55" fillId="0" borderId="26" xfId="0" applyNumberFormat="1" applyFont="1" applyBorder="1" applyAlignment="1">
      <alignment horizontal="center" vertical="center"/>
    </xf>
    <xf numFmtId="2" fontId="52" fillId="0" borderId="106" xfId="0" applyNumberFormat="1" applyFont="1" applyBorder="1" applyAlignment="1">
      <alignment horizontal="center" vertical="center"/>
    </xf>
    <xf numFmtId="2" fontId="70" fillId="0" borderId="0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vertical="center"/>
    </xf>
    <xf numFmtId="49" fontId="71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justify" wrapText="1"/>
    </xf>
    <xf numFmtId="0" fontId="16" fillId="0" borderId="0" xfId="0" applyFont="1" applyBorder="1" applyAlignment="1">
      <alignment horizontal="center" vertical="justify" wrapText="1"/>
    </xf>
    <xf numFmtId="49" fontId="11" fillId="0" borderId="0" xfId="0" applyNumberFormat="1" applyFont="1" applyBorder="1" applyAlignment="1"/>
    <xf numFmtId="0" fontId="16" fillId="0" borderId="18" xfId="0" applyFont="1" applyBorder="1"/>
    <xf numFmtId="49" fontId="27" fillId="0" borderId="0" xfId="0" applyNumberFormat="1" applyFont="1" applyBorder="1" applyAlignment="1">
      <alignment horizontal="center" vertical="justify" wrapText="1"/>
    </xf>
    <xf numFmtId="0" fontId="29" fillId="0" borderId="0" xfId="0" applyFont="1" applyBorder="1" applyAlignment="1">
      <alignment horizontal="left"/>
    </xf>
    <xf numFmtId="49" fontId="27" fillId="0" borderId="0" xfId="0" applyNumberFormat="1" applyFont="1" applyBorder="1" applyAlignment="1"/>
    <xf numFmtId="49" fontId="40" fillId="0" borderId="0" xfId="0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left"/>
    </xf>
    <xf numFmtId="49" fontId="54" fillId="0" borderId="0" xfId="0" applyNumberFormat="1" applyFont="1" applyBorder="1" applyAlignment="1">
      <alignment horizontal="center" vertical="justify" wrapText="1"/>
    </xf>
    <xf numFmtId="0" fontId="54" fillId="0" borderId="0" xfId="0" applyFont="1" applyBorder="1" applyAlignment="1">
      <alignment vertical="justify"/>
    </xf>
    <xf numFmtId="0" fontId="54" fillId="0" borderId="0" xfId="0" applyFont="1" applyAlignment="1"/>
    <xf numFmtId="49" fontId="54" fillId="0" borderId="0" xfId="0" applyNumberFormat="1" applyFont="1" applyBorder="1" applyAlignment="1">
      <alignment horizontal="right" vertical="justify"/>
    </xf>
    <xf numFmtId="49" fontId="72" fillId="0" borderId="0" xfId="0" applyNumberFormat="1" applyFont="1" applyBorder="1" applyAlignment="1">
      <alignment horizontal="left" vertical="justify"/>
    </xf>
    <xf numFmtId="0" fontId="3" fillId="0" borderId="0" xfId="0" applyFont="1" applyBorder="1"/>
    <xf numFmtId="0" fontId="54" fillId="0" borderId="0" xfId="0" applyFont="1" applyBorder="1" applyAlignment="1">
      <alignment vertical="justify" wrapText="1"/>
    </xf>
    <xf numFmtId="0" fontId="3" fillId="0" borderId="0" xfId="0" applyNumberFormat="1" applyFont="1" applyBorder="1" applyAlignment="1">
      <alignment horizontal="center" vertical="justify" wrapText="1"/>
    </xf>
    <xf numFmtId="0" fontId="54" fillId="0" borderId="0" xfId="0" applyNumberFormat="1" applyFont="1" applyBorder="1" applyAlignment="1">
      <alignment horizontal="center" vertical="justify" wrapText="1"/>
    </xf>
    <xf numFmtId="49" fontId="3" fillId="0" borderId="0" xfId="0" applyNumberFormat="1" applyFont="1" applyBorder="1" applyAlignment="1">
      <alignment horizontal="left" vertical="justify"/>
    </xf>
    <xf numFmtId="0" fontId="54" fillId="0" borderId="0" xfId="0" applyFont="1" applyBorder="1" applyAlignment="1"/>
    <xf numFmtId="49" fontId="3" fillId="0" borderId="0" xfId="0" applyNumberFormat="1" applyFont="1" applyBorder="1" applyAlignment="1">
      <alignment horizontal="center" vertical="justify" wrapTex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 applyProtection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49" fontId="54" fillId="0" borderId="0" xfId="0" applyNumberFormat="1" applyFont="1" applyBorder="1" applyAlignment="1" applyProtection="1">
      <alignment horizontal="left" vertical="center"/>
    </xf>
    <xf numFmtId="49" fontId="54" fillId="0" borderId="0" xfId="0" applyNumberFormat="1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49" fontId="54" fillId="0" borderId="0" xfId="0" applyNumberFormat="1" applyFont="1" applyBorder="1" applyAlignment="1" applyProtection="1">
      <alignment vertical="center"/>
    </xf>
    <xf numFmtId="0" fontId="54" fillId="0" borderId="0" xfId="0" applyFont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1676400</xdr:colOff>
      <xdr:row>0</xdr:row>
      <xdr:rowOff>152400</xdr:rowOff>
    </xdr:from>
    <xdr:to>
      <xdr:col>19</xdr:col>
      <xdr:colOff>838200</xdr:colOff>
      <xdr:row>4</xdr:row>
      <xdr:rowOff>379800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52400"/>
          <a:ext cx="1971675" cy="198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1676400</xdr:colOff>
      <xdr:row>0</xdr:row>
      <xdr:rowOff>152400</xdr:rowOff>
    </xdr:from>
    <xdr:to>
      <xdr:col>19</xdr:col>
      <xdr:colOff>838200</xdr:colOff>
      <xdr:row>4</xdr:row>
      <xdr:rowOff>379800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52400"/>
          <a:ext cx="2108200" cy="19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2038350</xdr:colOff>
      <xdr:row>0</xdr:row>
      <xdr:rowOff>0</xdr:rowOff>
    </xdr:from>
    <xdr:to>
      <xdr:col>3</xdr:col>
      <xdr:colOff>1041400</xdr:colOff>
      <xdr:row>3</xdr:row>
      <xdr:rowOff>114300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1850" y="0"/>
          <a:ext cx="1949450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BD85"/>
  <sheetViews>
    <sheetView view="pageBreakPreview" topLeftCell="U46" zoomScale="31" zoomScaleNormal="30" zoomScaleSheetLayoutView="31" workbookViewId="0">
      <selection activeCell="BD72" sqref="BD72"/>
    </sheetView>
  </sheetViews>
  <sheetFormatPr defaultColWidth="10.1796875" defaultRowHeight="12.5" x14ac:dyDescent="0.25"/>
  <cols>
    <col min="1" max="1" width="6.26953125" style="1" customWidth="1"/>
    <col min="2" max="18" width="6.26953125" style="1" hidden="1" customWidth="1"/>
    <col min="19" max="19" width="42.1796875" style="1" customWidth="1"/>
    <col min="20" max="20" width="52.7265625" style="2" customWidth="1"/>
    <col min="21" max="21" width="96.81640625" style="3" customWidth="1"/>
    <col min="22" max="22" width="12.7265625" style="4" customWidth="1"/>
    <col min="23" max="23" width="25.7265625" style="5" customWidth="1"/>
    <col min="24" max="26" width="12.7265625" style="5" customWidth="1"/>
    <col min="27" max="27" width="14.453125" style="5" customWidth="1"/>
    <col min="28" max="28" width="12.7265625" style="5" customWidth="1"/>
    <col min="29" max="30" width="12.7265625" style="6" customWidth="1"/>
    <col min="31" max="31" width="16" style="6" customWidth="1"/>
    <col min="32" max="32" width="12.453125" style="6" customWidth="1"/>
    <col min="33" max="34" width="10.7265625" style="6" customWidth="1"/>
    <col min="35" max="35" width="12.453125" style="6" customWidth="1"/>
    <col min="36" max="36" width="10.7265625" style="6" customWidth="1"/>
    <col min="37" max="37" width="13.54296875" style="6" customWidth="1"/>
    <col min="38" max="38" width="14.1796875" style="6" customWidth="1"/>
    <col min="39" max="39" width="15.7265625" style="6" customWidth="1"/>
    <col min="40" max="40" width="20.453125" style="6" customWidth="1"/>
    <col min="41" max="49" width="10.7265625" style="1" customWidth="1"/>
    <col min="50" max="50" width="12.54296875" style="1" customWidth="1"/>
    <col min="51" max="52" width="10.7265625" style="1" customWidth="1"/>
    <col min="53" max="53" width="13.1796875" style="1" customWidth="1"/>
    <col min="54" max="54" width="12.7265625" style="1" customWidth="1"/>
    <col min="55" max="56" width="10.7265625" style="1" customWidth="1"/>
    <col min="57" max="16384" width="10.1796875" style="1"/>
  </cols>
  <sheetData>
    <row r="1" spans="1:56" ht="30" x14ac:dyDescent="0.6">
      <c r="A1" s="403" t="s">
        <v>59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</row>
    <row r="2" spans="1:56" ht="15.75" customHeight="1" x14ac:dyDescent="0.25"/>
    <row r="3" spans="1:56" ht="56.25" customHeight="1" x14ac:dyDescent="0.25">
      <c r="A3" s="404" t="s">
        <v>0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</row>
    <row r="4" spans="1:56" ht="36.75" customHeight="1" x14ac:dyDescent="0.25">
      <c r="A4" s="405" t="s">
        <v>64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</row>
    <row r="5" spans="1:56" ht="35.25" customHeight="1" x14ac:dyDescent="0.25">
      <c r="U5" s="65"/>
      <c r="V5" s="406" t="s">
        <v>69</v>
      </c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135"/>
      <c r="AU5" s="136"/>
      <c r="AV5" s="76"/>
      <c r="AW5" s="76"/>
      <c r="AX5" s="76"/>
      <c r="AY5" s="407"/>
      <c r="AZ5" s="408"/>
      <c r="BA5" s="408"/>
      <c r="BB5" s="408"/>
      <c r="BC5" s="408"/>
    </row>
    <row r="6" spans="1:56" ht="43.5" customHeight="1" x14ac:dyDescent="0.65">
      <c r="S6" s="409" t="s">
        <v>45</v>
      </c>
      <c r="T6" s="409"/>
      <c r="U6" s="9"/>
      <c r="W6" s="62"/>
      <c r="X6" s="10"/>
      <c r="Y6" s="10"/>
      <c r="Z6" s="10"/>
      <c r="AA6" s="10"/>
      <c r="AB6" s="72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3"/>
      <c r="AQ6" s="73"/>
      <c r="AR6" s="74"/>
      <c r="AS6" s="8"/>
      <c r="AU6" s="74"/>
      <c r="AV6" s="74"/>
      <c r="AW6" s="74"/>
      <c r="AX6" s="74"/>
      <c r="AY6" s="407"/>
      <c r="AZ6" s="408"/>
      <c r="BA6" s="408"/>
      <c r="BB6" s="408"/>
      <c r="BC6" s="408"/>
    </row>
    <row r="7" spans="1:56" ht="75.75" customHeight="1" x14ac:dyDescent="0.65">
      <c r="S7" s="87" t="s">
        <v>66</v>
      </c>
      <c r="T7" s="64"/>
      <c r="U7" s="9"/>
      <c r="V7" s="139" t="s">
        <v>52</v>
      </c>
      <c r="AC7" s="410" t="s">
        <v>60</v>
      </c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8"/>
      <c r="AT7" s="73" t="s">
        <v>1</v>
      </c>
      <c r="AU7" s="74"/>
      <c r="AV7" s="74"/>
      <c r="AW7" s="74"/>
      <c r="AX7" s="74"/>
      <c r="AY7" s="412" t="s">
        <v>87</v>
      </c>
      <c r="AZ7" s="412"/>
      <c r="BA7" s="412"/>
      <c r="BB7" s="412"/>
      <c r="BC7" s="412"/>
      <c r="BD7" s="412"/>
    </row>
    <row r="8" spans="1:56" ht="114" customHeight="1" x14ac:dyDescent="0.65">
      <c r="S8" s="60" t="s">
        <v>63</v>
      </c>
      <c r="T8" s="60"/>
      <c r="U8" s="12"/>
      <c r="V8" s="413" t="s">
        <v>125</v>
      </c>
      <c r="W8" s="414"/>
      <c r="X8" s="414"/>
      <c r="Y8" s="414"/>
      <c r="Z8" s="414"/>
      <c r="AA8" s="414"/>
      <c r="AB8" s="414"/>
      <c r="AC8" s="415" t="s">
        <v>85</v>
      </c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8"/>
      <c r="AT8" s="73" t="s">
        <v>2</v>
      </c>
      <c r="AU8" s="74"/>
      <c r="AV8" s="74"/>
      <c r="AW8" s="74"/>
      <c r="AX8" s="74"/>
      <c r="AY8" s="412" t="s">
        <v>67</v>
      </c>
      <c r="AZ8" s="412"/>
      <c r="BA8" s="412"/>
      <c r="BB8" s="412"/>
      <c r="BC8" s="412"/>
      <c r="BD8" s="412"/>
    </row>
    <row r="9" spans="1:56" ht="48" customHeight="1" x14ac:dyDescent="0.65">
      <c r="S9" s="416" t="s">
        <v>65</v>
      </c>
      <c r="T9" s="416"/>
      <c r="U9" s="140"/>
      <c r="V9" s="141" t="s">
        <v>53</v>
      </c>
      <c r="W9" s="63"/>
      <c r="X9" s="10"/>
      <c r="Y9" s="10"/>
      <c r="Z9" s="10"/>
      <c r="AA9" s="10"/>
      <c r="AB9" s="72"/>
      <c r="AC9" s="410" t="s">
        <v>40</v>
      </c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8"/>
      <c r="AT9" s="75" t="s">
        <v>3</v>
      </c>
      <c r="AU9" s="76"/>
      <c r="AV9" s="76"/>
      <c r="AW9" s="76"/>
      <c r="AX9" s="76"/>
      <c r="AY9" s="412" t="s">
        <v>127</v>
      </c>
      <c r="AZ9" s="412"/>
      <c r="BA9" s="412"/>
      <c r="BB9" s="412"/>
      <c r="BC9" s="412"/>
      <c r="BD9" s="412"/>
    </row>
    <row r="10" spans="1:56" ht="69" customHeight="1" x14ac:dyDescent="0.65">
      <c r="T10" s="13"/>
      <c r="U10" s="13"/>
      <c r="V10" s="141" t="s">
        <v>5</v>
      </c>
      <c r="W10" s="63"/>
      <c r="X10" s="10"/>
      <c r="Y10" s="10"/>
      <c r="Z10" s="10"/>
      <c r="AA10" s="10"/>
      <c r="AB10" s="72"/>
      <c r="AC10" s="410" t="s">
        <v>86</v>
      </c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14"/>
      <c r="AT10" s="75" t="s">
        <v>4</v>
      </c>
      <c r="AU10" s="11"/>
      <c r="AV10" s="11"/>
      <c r="AW10" s="11"/>
      <c r="AX10" s="11"/>
      <c r="AY10" s="411" t="s">
        <v>68</v>
      </c>
      <c r="AZ10" s="411"/>
      <c r="BA10" s="411"/>
      <c r="BB10" s="411"/>
      <c r="BC10" s="411"/>
      <c r="BD10" s="411"/>
    </row>
    <row r="11" spans="1:56" ht="30" customHeight="1" thickBot="1" x14ac:dyDescent="0.4">
      <c r="T11" s="13"/>
      <c r="U11" s="13"/>
      <c r="V11" s="15"/>
      <c r="Z11" s="16"/>
      <c r="AA11" s="6"/>
      <c r="AB11" s="6"/>
      <c r="AI11" s="1"/>
      <c r="AJ11" s="1"/>
      <c r="AK11" s="1"/>
      <c r="AL11" s="1"/>
      <c r="AM11" s="1"/>
      <c r="AN11" s="1"/>
    </row>
    <row r="12" spans="1:56" s="17" customFormat="1" ht="66" customHeight="1" thickTop="1" thickBot="1" x14ac:dyDescent="0.3">
      <c r="A12" s="320" t="s">
        <v>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323" t="s">
        <v>70</v>
      </c>
      <c r="T12" s="323"/>
      <c r="U12" s="324"/>
      <c r="V12" s="329" t="s">
        <v>7</v>
      </c>
      <c r="W12" s="330"/>
      <c r="X12" s="330"/>
      <c r="Y12" s="330"/>
      <c r="Z12" s="330"/>
      <c r="AA12" s="330"/>
      <c r="AB12" s="330"/>
      <c r="AC12" s="331"/>
      <c r="AD12" s="338" t="s">
        <v>8</v>
      </c>
      <c r="AE12" s="339"/>
      <c r="AF12" s="344" t="s">
        <v>9</v>
      </c>
      <c r="AG12" s="284"/>
      <c r="AH12" s="284"/>
      <c r="AI12" s="284"/>
      <c r="AJ12" s="284"/>
      <c r="AK12" s="284"/>
      <c r="AL12" s="284"/>
      <c r="AM12" s="345"/>
      <c r="AN12" s="351" t="s">
        <v>10</v>
      </c>
      <c r="AO12" s="354" t="s">
        <v>11</v>
      </c>
      <c r="AP12" s="355"/>
      <c r="AQ12" s="355"/>
      <c r="AR12" s="355"/>
      <c r="AS12" s="355"/>
      <c r="AT12" s="355"/>
      <c r="AU12" s="355"/>
      <c r="AV12" s="356"/>
      <c r="AW12" s="363" t="s">
        <v>83</v>
      </c>
      <c r="AX12" s="364"/>
      <c r="AY12" s="364"/>
      <c r="AZ12" s="364"/>
      <c r="BA12" s="364"/>
      <c r="BB12" s="364"/>
      <c r="BC12" s="364"/>
      <c r="BD12" s="365"/>
    </row>
    <row r="13" spans="1:56" s="17" customFormat="1" ht="40.5" customHeight="1" thickTop="1" thickBot="1" x14ac:dyDescent="0.3">
      <c r="A13" s="321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325"/>
      <c r="T13" s="325"/>
      <c r="U13" s="326"/>
      <c r="V13" s="332"/>
      <c r="W13" s="333"/>
      <c r="X13" s="333"/>
      <c r="Y13" s="333"/>
      <c r="Z13" s="333"/>
      <c r="AA13" s="333"/>
      <c r="AB13" s="333"/>
      <c r="AC13" s="334"/>
      <c r="AD13" s="340"/>
      <c r="AE13" s="341"/>
      <c r="AF13" s="346"/>
      <c r="AG13" s="287"/>
      <c r="AH13" s="287"/>
      <c r="AI13" s="287"/>
      <c r="AJ13" s="287"/>
      <c r="AK13" s="287"/>
      <c r="AL13" s="287"/>
      <c r="AM13" s="347"/>
      <c r="AN13" s="352"/>
      <c r="AO13" s="357"/>
      <c r="AP13" s="358"/>
      <c r="AQ13" s="358"/>
      <c r="AR13" s="358"/>
      <c r="AS13" s="358"/>
      <c r="AT13" s="358"/>
      <c r="AU13" s="358"/>
      <c r="AV13" s="359"/>
      <c r="AW13" s="366" t="s">
        <v>46</v>
      </c>
      <c r="AX13" s="367"/>
      <c r="AY13" s="367"/>
      <c r="AZ13" s="367"/>
      <c r="BA13" s="367"/>
      <c r="BB13" s="367"/>
      <c r="BC13" s="367"/>
      <c r="BD13" s="368"/>
    </row>
    <row r="14" spans="1:56" s="17" customFormat="1" ht="75.5" customHeight="1" thickTop="1" thickBot="1" x14ac:dyDescent="0.3">
      <c r="A14" s="321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325"/>
      <c r="T14" s="325"/>
      <c r="U14" s="326"/>
      <c r="V14" s="332"/>
      <c r="W14" s="333"/>
      <c r="X14" s="333"/>
      <c r="Y14" s="333"/>
      <c r="Z14" s="333"/>
      <c r="AA14" s="333"/>
      <c r="AB14" s="333"/>
      <c r="AC14" s="334"/>
      <c r="AD14" s="342"/>
      <c r="AE14" s="343"/>
      <c r="AF14" s="348"/>
      <c r="AG14" s="349"/>
      <c r="AH14" s="349"/>
      <c r="AI14" s="349"/>
      <c r="AJ14" s="349"/>
      <c r="AK14" s="349"/>
      <c r="AL14" s="349"/>
      <c r="AM14" s="350"/>
      <c r="AN14" s="352"/>
      <c r="AO14" s="360"/>
      <c r="AP14" s="361"/>
      <c r="AQ14" s="361"/>
      <c r="AR14" s="361"/>
      <c r="AS14" s="361"/>
      <c r="AT14" s="361"/>
      <c r="AU14" s="361"/>
      <c r="AV14" s="362"/>
      <c r="AW14" s="369" t="s">
        <v>126</v>
      </c>
      <c r="AX14" s="370"/>
      <c r="AY14" s="370"/>
      <c r="AZ14" s="370"/>
      <c r="BA14" s="370"/>
      <c r="BB14" s="370"/>
      <c r="BC14" s="370"/>
      <c r="BD14" s="371"/>
    </row>
    <row r="15" spans="1:56" s="17" customFormat="1" ht="30" customHeight="1" thickTop="1" x14ac:dyDescent="0.25">
      <c r="A15" s="321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325"/>
      <c r="T15" s="325"/>
      <c r="U15" s="326"/>
      <c r="V15" s="332"/>
      <c r="W15" s="333"/>
      <c r="X15" s="333"/>
      <c r="Y15" s="333"/>
      <c r="Z15" s="333"/>
      <c r="AA15" s="333"/>
      <c r="AB15" s="333"/>
      <c r="AC15" s="334"/>
      <c r="AD15" s="372" t="s">
        <v>12</v>
      </c>
      <c r="AE15" s="375" t="s">
        <v>13</v>
      </c>
      <c r="AF15" s="372" t="s">
        <v>14</v>
      </c>
      <c r="AG15" s="376" t="s">
        <v>15</v>
      </c>
      <c r="AH15" s="377"/>
      <c r="AI15" s="377"/>
      <c r="AJ15" s="377"/>
      <c r="AK15" s="377"/>
      <c r="AL15" s="377"/>
      <c r="AM15" s="378"/>
      <c r="AN15" s="352"/>
      <c r="AO15" s="379" t="s">
        <v>16</v>
      </c>
      <c r="AP15" s="382" t="s">
        <v>17</v>
      </c>
      <c r="AQ15" s="382" t="s">
        <v>18</v>
      </c>
      <c r="AR15" s="385" t="s">
        <v>19</v>
      </c>
      <c r="AS15" s="385" t="s">
        <v>20</v>
      </c>
      <c r="AT15" s="382" t="s">
        <v>21</v>
      </c>
      <c r="AU15" s="382" t="s">
        <v>22</v>
      </c>
      <c r="AV15" s="423" t="s">
        <v>23</v>
      </c>
      <c r="AW15" s="426" t="s">
        <v>47</v>
      </c>
      <c r="AX15" s="427"/>
      <c r="AY15" s="427"/>
      <c r="AZ15" s="428"/>
      <c r="BA15" s="429" t="s">
        <v>48</v>
      </c>
      <c r="BB15" s="430"/>
      <c r="BC15" s="430"/>
      <c r="BD15" s="431"/>
    </row>
    <row r="16" spans="1:56" s="18" customFormat="1" ht="30" customHeight="1" x14ac:dyDescent="0.25">
      <c r="A16" s="321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325"/>
      <c r="T16" s="325"/>
      <c r="U16" s="326"/>
      <c r="V16" s="332"/>
      <c r="W16" s="333"/>
      <c r="X16" s="333"/>
      <c r="Y16" s="333"/>
      <c r="Z16" s="333"/>
      <c r="AA16" s="333"/>
      <c r="AB16" s="333"/>
      <c r="AC16" s="334"/>
      <c r="AD16" s="373"/>
      <c r="AE16" s="352"/>
      <c r="AF16" s="373"/>
      <c r="AG16" s="388" t="s">
        <v>24</v>
      </c>
      <c r="AH16" s="389"/>
      <c r="AI16" s="388" t="s">
        <v>54</v>
      </c>
      <c r="AJ16" s="389"/>
      <c r="AK16" s="392" t="s">
        <v>55</v>
      </c>
      <c r="AL16" s="393"/>
      <c r="AM16" s="396" t="s">
        <v>56</v>
      </c>
      <c r="AN16" s="352"/>
      <c r="AO16" s="380"/>
      <c r="AP16" s="383"/>
      <c r="AQ16" s="383"/>
      <c r="AR16" s="386"/>
      <c r="AS16" s="386"/>
      <c r="AT16" s="383"/>
      <c r="AU16" s="383"/>
      <c r="AV16" s="424"/>
      <c r="AW16" s="399" t="s">
        <v>49</v>
      </c>
      <c r="AX16" s="400"/>
      <c r="AY16" s="400"/>
      <c r="AZ16" s="401"/>
      <c r="BA16" s="399" t="s">
        <v>49</v>
      </c>
      <c r="BB16" s="400"/>
      <c r="BC16" s="400"/>
      <c r="BD16" s="402"/>
    </row>
    <row r="17" spans="1:56" s="18" customFormat="1" ht="30" customHeight="1" x14ac:dyDescent="0.25">
      <c r="A17" s="321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325"/>
      <c r="T17" s="325"/>
      <c r="U17" s="326"/>
      <c r="V17" s="332"/>
      <c r="W17" s="333"/>
      <c r="X17" s="333"/>
      <c r="Y17" s="333"/>
      <c r="Z17" s="333"/>
      <c r="AA17" s="333"/>
      <c r="AB17" s="333"/>
      <c r="AC17" s="334"/>
      <c r="AD17" s="373"/>
      <c r="AE17" s="352"/>
      <c r="AF17" s="373"/>
      <c r="AG17" s="390"/>
      <c r="AH17" s="391"/>
      <c r="AI17" s="390"/>
      <c r="AJ17" s="391"/>
      <c r="AK17" s="394"/>
      <c r="AL17" s="395"/>
      <c r="AM17" s="397"/>
      <c r="AN17" s="352"/>
      <c r="AO17" s="380"/>
      <c r="AP17" s="383"/>
      <c r="AQ17" s="383"/>
      <c r="AR17" s="386"/>
      <c r="AS17" s="386"/>
      <c r="AT17" s="383"/>
      <c r="AU17" s="383"/>
      <c r="AV17" s="424"/>
      <c r="AW17" s="417" t="s">
        <v>14</v>
      </c>
      <c r="AX17" s="419" t="s">
        <v>25</v>
      </c>
      <c r="AY17" s="420"/>
      <c r="AZ17" s="421"/>
      <c r="BA17" s="417" t="s">
        <v>14</v>
      </c>
      <c r="BB17" s="419" t="s">
        <v>25</v>
      </c>
      <c r="BC17" s="420"/>
      <c r="BD17" s="422"/>
    </row>
    <row r="18" spans="1:56" s="18" customFormat="1" ht="134.25" customHeight="1" thickBot="1" x14ac:dyDescent="0.3">
      <c r="A18" s="322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327"/>
      <c r="T18" s="327"/>
      <c r="U18" s="328"/>
      <c r="V18" s="335"/>
      <c r="W18" s="336"/>
      <c r="X18" s="336"/>
      <c r="Y18" s="336"/>
      <c r="Z18" s="336"/>
      <c r="AA18" s="336"/>
      <c r="AB18" s="336"/>
      <c r="AC18" s="337"/>
      <c r="AD18" s="374"/>
      <c r="AE18" s="353"/>
      <c r="AF18" s="374"/>
      <c r="AG18" s="86" t="s">
        <v>57</v>
      </c>
      <c r="AH18" s="138" t="s">
        <v>58</v>
      </c>
      <c r="AI18" s="86" t="s">
        <v>57</v>
      </c>
      <c r="AJ18" s="138" t="s">
        <v>58</v>
      </c>
      <c r="AK18" s="86" t="s">
        <v>57</v>
      </c>
      <c r="AL18" s="138" t="s">
        <v>58</v>
      </c>
      <c r="AM18" s="398"/>
      <c r="AN18" s="353"/>
      <c r="AO18" s="381"/>
      <c r="AP18" s="384"/>
      <c r="AQ18" s="384"/>
      <c r="AR18" s="387"/>
      <c r="AS18" s="387"/>
      <c r="AT18" s="384"/>
      <c r="AU18" s="384"/>
      <c r="AV18" s="425"/>
      <c r="AW18" s="418"/>
      <c r="AX18" s="98" t="s">
        <v>24</v>
      </c>
      <c r="AY18" s="98" t="s">
        <v>26</v>
      </c>
      <c r="AZ18" s="99" t="s">
        <v>27</v>
      </c>
      <c r="BA18" s="418"/>
      <c r="BB18" s="98" t="s">
        <v>24</v>
      </c>
      <c r="BC18" s="98" t="s">
        <v>26</v>
      </c>
      <c r="BD18" s="115" t="s">
        <v>27</v>
      </c>
    </row>
    <row r="19" spans="1:56" s="19" customFormat="1" ht="42.75" customHeight="1" thickTop="1" thickBot="1" x14ac:dyDescent="0.3">
      <c r="A19" s="100">
        <v>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315">
        <v>2</v>
      </c>
      <c r="T19" s="315"/>
      <c r="U19" s="316"/>
      <c r="V19" s="317">
        <v>3</v>
      </c>
      <c r="W19" s="318"/>
      <c r="X19" s="318"/>
      <c r="Y19" s="318"/>
      <c r="Z19" s="318"/>
      <c r="AA19" s="318"/>
      <c r="AB19" s="318"/>
      <c r="AC19" s="319"/>
      <c r="AD19" s="137">
        <v>4</v>
      </c>
      <c r="AE19" s="102">
        <v>5</v>
      </c>
      <c r="AF19" s="103">
        <v>6</v>
      </c>
      <c r="AG19" s="104">
        <v>7</v>
      </c>
      <c r="AH19" s="104">
        <v>8</v>
      </c>
      <c r="AI19" s="104">
        <v>9</v>
      </c>
      <c r="AJ19" s="104">
        <v>10</v>
      </c>
      <c r="AK19" s="104">
        <v>11</v>
      </c>
      <c r="AL19" s="104">
        <v>12</v>
      </c>
      <c r="AM19" s="104">
        <v>13</v>
      </c>
      <c r="AN19" s="102">
        <v>14</v>
      </c>
      <c r="AO19" s="104">
        <v>15</v>
      </c>
      <c r="AP19" s="104">
        <v>16</v>
      </c>
      <c r="AQ19" s="104">
        <v>17</v>
      </c>
      <c r="AR19" s="104">
        <v>18</v>
      </c>
      <c r="AS19" s="104">
        <v>19</v>
      </c>
      <c r="AT19" s="104">
        <v>20</v>
      </c>
      <c r="AU19" s="105">
        <v>21</v>
      </c>
      <c r="AV19" s="102">
        <v>22</v>
      </c>
      <c r="AW19" s="106">
        <v>23</v>
      </c>
      <c r="AX19" s="106">
        <v>24</v>
      </c>
      <c r="AY19" s="106">
        <v>25</v>
      </c>
      <c r="AZ19" s="107">
        <v>26</v>
      </c>
      <c r="BA19" s="108">
        <v>27</v>
      </c>
      <c r="BB19" s="109">
        <v>28</v>
      </c>
      <c r="BC19" s="109">
        <v>29</v>
      </c>
      <c r="BD19" s="117">
        <v>30</v>
      </c>
    </row>
    <row r="20" spans="1:56" s="19" customFormat="1" ht="50.15" customHeight="1" thickBot="1" x14ac:dyDescent="0.3">
      <c r="A20" s="296" t="s">
        <v>71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9"/>
    </row>
    <row r="21" spans="1:56" s="19" customFormat="1" ht="50.15" customHeight="1" thickBot="1" x14ac:dyDescent="0.3">
      <c r="A21" s="296" t="s">
        <v>72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9"/>
    </row>
    <row r="22" spans="1:56" s="19" customFormat="1" ht="89.5" customHeight="1" x14ac:dyDescent="0.25">
      <c r="A22" s="91">
        <v>1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308" t="s">
        <v>93</v>
      </c>
      <c r="T22" s="308"/>
      <c r="U22" s="309"/>
      <c r="V22" s="302" t="s">
        <v>94</v>
      </c>
      <c r="W22" s="303"/>
      <c r="X22" s="303"/>
      <c r="Y22" s="303"/>
      <c r="Z22" s="303"/>
      <c r="AA22" s="303"/>
      <c r="AB22" s="303"/>
      <c r="AC22" s="303"/>
      <c r="AD22" s="185">
        <v>2</v>
      </c>
      <c r="AE22" s="186">
        <f t="shared" ref="AE22:AE27" si="0">AD22*30</f>
        <v>60</v>
      </c>
      <c r="AF22" s="187">
        <f t="shared" ref="AF22:AF27" si="1">SUM(AG22:AL22)</f>
        <v>36</v>
      </c>
      <c r="AG22" s="188">
        <v>24</v>
      </c>
      <c r="AH22" s="188"/>
      <c r="AI22" s="188">
        <v>12</v>
      </c>
      <c r="AJ22" s="189"/>
      <c r="AK22" s="189"/>
      <c r="AL22" s="189"/>
      <c r="AM22" s="189"/>
      <c r="AN22" s="186">
        <f t="shared" ref="AN22:AN27" si="2">AE22-AF22</f>
        <v>24</v>
      </c>
      <c r="AO22" s="190"/>
      <c r="AP22" s="190">
        <v>1</v>
      </c>
      <c r="AQ22" s="190">
        <v>1</v>
      </c>
      <c r="AR22" s="191"/>
      <c r="AS22" s="192"/>
      <c r="AT22" s="190"/>
      <c r="AU22" s="190"/>
      <c r="AV22" s="193"/>
      <c r="AW22" s="190">
        <v>1</v>
      </c>
      <c r="AX22" s="194">
        <v>1.3</v>
      </c>
      <c r="AY22" s="194">
        <v>0.7</v>
      </c>
      <c r="AZ22" s="191"/>
      <c r="BA22" s="195"/>
      <c r="BB22" s="196"/>
      <c r="BC22" s="196"/>
      <c r="BD22" s="197"/>
    </row>
    <row r="23" spans="1:56" s="19" customFormat="1" ht="82" customHeight="1" x14ac:dyDescent="0.25">
      <c r="A23" s="91">
        <v>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248" t="s">
        <v>92</v>
      </c>
      <c r="T23" s="248"/>
      <c r="U23" s="295"/>
      <c r="V23" s="302" t="s">
        <v>114</v>
      </c>
      <c r="W23" s="303"/>
      <c r="X23" s="303"/>
      <c r="Y23" s="303"/>
      <c r="Z23" s="303"/>
      <c r="AA23" s="303"/>
      <c r="AB23" s="303"/>
      <c r="AC23" s="303"/>
      <c r="AD23" s="185">
        <v>1</v>
      </c>
      <c r="AE23" s="186">
        <f t="shared" si="0"/>
        <v>30</v>
      </c>
      <c r="AF23" s="187">
        <f t="shared" si="1"/>
        <v>18</v>
      </c>
      <c r="AG23" s="188">
        <v>12</v>
      </c>
      <c r="AH23" s="188"/>
      <c r="AI23" s="188">
        <v>6</v>
      </c>
      <c r="AJ23" s="189"/>
      <c r="AK23" s="189"/>
      <c r="AL23" s="189"/>
      <c r="AM23" s="189"/>
      <c r="AN23" s="186">
        <f t="shared" si="2"/>
        <v>12</v>
      </c>
      <c r="AO23" s="190"/>
      <c r="AP23" s="190"/>
      <c r="AQ23" s="190"/>
      <c r="AR23" s="191"/>
      <c r="AS23" s="192"/>
      <c r="AT23" s="190"/>
      <c r="AU23" s="190"/>
      <c r="AV23" s="193"/>
      <c r="AW23" s="190">
        <v>2</v>
      </c>
      <c r="AX23" s="194">
        <v>0.7</v>
      </c>
      <c r="AY23" s="194">
        <v>0.3</v>
      </c>
      <c r="AZ23" s="191"/>
      <c r="BA23" s="195"/>
      <c r="BB23" s="196"/>
      <c r="BC23" s="196"/>
      <c r="BD23" s="197"/>
    </row>
    <row r="24" spans="1:56" s="19" customFormat="1" ht="65" customHeight="1" x14ac:dyDescent="0.25">
      <c r="A24" s="91">
        <v>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300" t="s">
        <v>84</v>
      </c>
      <c r="T24" s="300"/>
      <c r="U24" s="301"/>
      <c r="V24" s="302" t="s">
        <v>95</v>
      </c>
      <c r="W24" s="303"/>
      <c r="X24" s="303"/>
      <c r="Y24" s="303"/>
      <c r="Z24" s="303"/>
      <c r="AA24" s="303"/>
      <c r="AB24" s="303"/>
      <c r="AC24" s="303"/>
      <c r="AD24" s="185">
        <v>2</v>
      </c>
      <c r="AE24" s="186">
        <f t="shared" si="0"/>
        <v>60</v>
      </c>
      <c r="AF24" s="187">
        <f t="shared" si="1"/>
        <v>36</v>
      </c>
      <c r="AG24" s="188">
        <v>18</v>
      </c>
      <c r="AH24" s="188"/>
      <c r="AI24" s="188">
        <v>18</v>
      </c>
      <c r="AJ24" s="189"/>
      <c r="AK24" s="189"/>
      <c r="AL24" s="189"/>
      <c r="AM24" s="189"/>
      <c r="AN24" s="186">
        <f t="shared" si="2"/>
        <v>24</v>
      </c>
      <c r="AO24" s="190"/>
      <c r="AP24" s="190">
        <v>1</v>
      </c>
      <c r="AQ24" s="190">
        <v>1</v>
      </c>
      <c r="AR24" s="191"/>
      <c r="AS24" s="192"/>
      <c r="AT24" s="190"/>
      <c r="AU24" s="190"/>
      <c r="AV24" s="193"/>
      <c r="AW24" s="190">
        <v>2</v>
      </c>
      <c r="AX24" s="198">
        <v>1</v>
      </c>
      <c r="AY24" s="198">
        <v>1</v>
      </c>
      <c r="AZ24" s="191"/>
      <c r="BA24" s="190"/>
      <c r="BB24" s="194"/>
      <c r="BC24" s="194"/>
      <c r="BD24" s="197"/>
    </row>
    <row r="25" spans="1:56" s="19" customFormat="1" ht="89" customHeight="1" x14ac:dyDescent="0.25">
      <c r="A25" s="91">
        <v>4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248" t="s">
        <v>128</v>
      </c>
      <c r="T25" s="248"/>
      <c r="U25" s="295"/>
      <c r="V25" s="302" t="s">
        <v>97</v>
      </c>
      <c r="W25" s="303"/>
      <c r="X25" s="303"/>
      <c r="Y25" s="303"/>
      <c r="Z25" s="303"/>
      <c r="AA25" s="303"/>
      <c r="AB25" s="303"/>
      <c r="AC25" s="303"/>
      <c r="AD25" s="185">
        <v>3</v>
      </c>
      <c r="AE25" s="186">
        <f t="shared" si="0"/>
        <v>90</v>
      </c>
      <c r="AF25" s="187">
        <f t="shared" si="1"/>
        <v>72</v>
      </c>
      <c r="AG25" s="188"/>
      <c r="AH25" s="188"/>
      <c r="AI25" s="188">
        <v>72</v>
      </c>
      <c r="AJ25" s="189"/>
      <c r="AK25" s="189"/>
      <c r="AL25" s="189"/>
      <c r="AM25" s="189"/>
      <c r="AN25" s="186">
        <f t="shared" si="2"/>
        <v>18</v>
      </c>
      <c r="AO25" s="190"/>
      <c r="AP25" s="190">
        <v>2</v>
      </c>
      <c r="AQ25" s="190">
        <v>2</v>
      </c>
      <c r="AR25" s="191"/>
      <c r="AS25" s="192"/>
      <c r="AT25" s="190"/>
      <c r="AU25" s="190"/>
      <c r="AV25" s="193">
        <v>1</v>
      </c>
      <c r="AW25" s="190">
        <v>2</v>
      </c>
      <c r="AX25" s="198"/>
      <c r="AY25" s="198">
        <v>2</v>
      </c>
      <c r="AZ25" s="191"/>
      <c r="BA25" s="190">
        <v>2</v>
      </c>
      <c r="BB25" s="194"/>
      <c r="BC25" s="198">
        <v>2</v>
      </c>
      <c r="BD25" s="197"/>
    </row>
    <row r="26" spans="1:56" s="19" customFormat="1" ht="49" customHeight="1" x14ac:dyDescent="0.25">
      <c r="A26" s="91">
        <v>5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300" t="s">
        <v>62</v>
      </c>
      <c r="T26" s="300"/>
      <c r="U26" s="301"/>
      <c r="V26" s="302" t="s">
        <v>50</v>
      </c>
      <c r="W26" s="304"/>
      <c r="X26" s="304"/>
      <c r="Y26" s="304"/>
      <c r="Z26" s="304"/>
      <c r="AA26" s="304"/>
      <c r="AB26" s="304"/>
      <c r="AC26" s="305"/>
      <c r="AD26" s="185">
        <v>3</v>
      </c>
      <c r="AE26" s="186">
        <f t="shared" si="0"/>
        <v>90</v>
      </c>
      <c r="AF26" s="187">
        <f t="shared" si="1"/>
        <v>54</v>
      </c>
      <c r="AG26" s="188">
        <v>18</v>
      </c>
      <c r="AH26" s="188"/>
      <c r="AI26" s="188">
        <v>36</v>
      </c>
      <c r="AJ26" s="189"/>
      <c r="AK26" s="189"/>
      <c r="AL26" s="189"/>
      <c r="AM26" s="189"/>
      <c r="AN26" s="186">
        <f t="shared" si="2"/>
        <v>36</v>
      </c>
      <c r="AO26" s="190"/>
      <c r="AP26" s="190">
        <v>2</v>
      </c>
      <c r="AQ26" s="190">
        <v>2</v>
      </c>
      <c r="AR26" s="191"/>
      <c r="AS26" s="192"/>
      <c r="AT26" s="190"/>
      <c r="AU26" s="190"/>
      <c r="AV26" s="193"/>
      <c r="AW26" s="190"/>
      <c r="AX26" s="198"/>
      <c r="AY26" s="194"/>
      <c r="AZ26" s="191"/>
      <c r="BA26" s="190">
        <v>3</v>
      </c>
      <c r="BB26" s="198">
        <v>1</v>
      </c>
      <c r="BC26" s="198">
        <v>2</v>
      </c>
      <c r="BD26" s="197"/>
    </row>
    <row r="27" spans="1:56" s="19" customFormat="1" ht="78" customHeight="1" thickBot="1" x14ac:dyDescent="0.3">
      <c r="A27" s="91">
        <v>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300" t="s">
        <v>61</v>
      </c>
      <c r="T27" s="300"/>
      <c r="U27" s="301"/>
      <c r="V27" s="302" t="s">
        <v>96</v>
      </c>
      <c r="W27" s="303"/>
      <c r="X27" s="303"/>
      <c r="Y27" s="303"/>
      <c r="Z27" s="303"/>
      <c r="AA27" s="303"/>
      <c r="AB27" s="303"/>
      <c r="AC27" s="303"/>
      <c r="AD27" s="185">
        <v>4</v>
      </c>
      <c r="AE27" s="186">
        <f t="shared" si="0"/>
        <v>120</v>
      </c>
      <c r="AF27" s="187">
        <f t="shared" si="1"/>
        <v>54</v>
      </c>
      <c r="AG27" s="188">
        <v>36</v>
      </c>
      <c r="AH27" s="188"/>
      <c r="AI27" s="188"/>
      <c r="AJ27" s="189"/>
      <c r="AK27" s="189">
        <v>18</v>
      </c>
      <c r="AL27" s="189"/>
      <c r="AM27" s="189"/>
      <c r="AN27" s="186">
        <f t="shared" si="2"/>
        <v>66</v>
      </c>
      <c r="AO27" s="190">
        <v>1</v>
      </c>
      <c r="AP27" s="190"/>
      <c r="AQ27" s="190">
        <v>1</v>
      </c>
      <c r="AR27" s="191"/>
      <c r="AS27" s="192"/>
      <c r="AT27" s="190"/>
      <c r="AU27" s="190"/>
      <c r="AV27" s="193"/>
      <c r="AW27" s="190">
        <v>3</v>
      </c>
      <c r="AX27" s="198">
        <v>2</v>
      </c>
      <c r="AY27" s="198"/>
      <c r="AZ27" s="191">
        <v>1</v>
      </c>
      <c r="BA27" s="195"/>
      <c r="BB27" s="196"/>
      <c r="BC27" s="196"/>
      <c r="BD27" s="197"/>
    </row>
    <row r="28" spans="1:56" s="21" customFormat="1" ht="50.15" customHeight="1" thickBot="1" x14ac:dyDescent="0.35">
      <c r="A28" s="276" t="s">
        <v>75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199">
        <f>SUM(AD22:AD27)</f>
        <v>15</v>
      </c>
      <c r="AE28" s="200">
        <f>SUM(AE22:AE27)</f>
        <v>450</v>
      </c>
      <c r="AF28" s="160">
        <f>SUM(AF22:AF27)</f>
        <v>270</v>
      </c>
      <c r="AG28" s="232">
        <f>SUM(AG22:AG27)</f>
        <v>108</v>
      </c>
      <c r="AH28" s="232"/>
      <c r="AI28" s="232">
        <f>SUM(AI22:AI27)</f>
        <v>144</v>
      </c>
      <c r="AJ28" s="201"/>
      <c r="AK28" s="201">
        <f>SUM(AK22:AK27)</f>
        <v>18</v>
      </c>
      <c r="AL28" s="201"/>
      <c r="AM28" s="201"/>
      <c r="AN28" s="200">
        <f>SUM(AN22:AN27)</f>
        <v>180</v>
      </c>
      <c r="AO28" s="199">
        <v>1</v>
      </c>
      <c r="AP28" s="201">
        <v>4</v>
      </c>
      <c r="AQ28" s="201">
        <v>5</v>
      </c>
      <c r="AR28" s="200"/>
      <c r="AS28" s="202"/>
      <c r="AT28" s="201"/>
      <c r="AU28" s="203"/>
      <c r="AV28" s="203">
        <v>1</v>
      </c>
      <c r="AW28" s="199">
        <f t="shared" ref="AW28:BC28" si="3">SUM(AW22:AW27)</f>
        <v>10</v>
      </c>
      <c r="AX28" s="201">
        <f t="shared" si="3"/>
        <v>5</v>
      </c>
      <c r="AY28" s="201">
        <f t="shared" si="3"/>
        <v>4</v>
      </c>
      <c r="AZ28" s="200">
        <f t="shared" si="3"/>
        <v>1</v>
      </c>
      <c r="BA28" s="202">
        <f t="shared" si="3"/>
        <v>5</v>
      </c>
      <c r="BB28" s="201">
        <f t="shared" si="3"/>
        <v>1</v>
      </c>
      <c r="BC28" s="201">
        <f t="shared" si="3"/>
        <v>4</v>
      </c>
      <c r="BD28" s="204"/>
    </row>
    <row r="29" spans="1:56" s="19" customFormat="1" ht="50.15" customHeight="1" thickBot="1" x14ac:dyDescent="0.3">
      <c r="A29" s="296" t="s">
        <v>73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9"/>
    </row>
    <row r="30" spans="1:56" s="20" customFormat="1" ht="66.5" customHeight="1" x14ac:dyDescent="0.3">
      <c r="A30" s="91">
        <v>7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300" t="s">
        <v>51</v>
      </c>
      <c r="T30" s="300"/>
      <c r="U30" s="301"/>
      <c r="V30" s="302" t="s">
        <v>96</v>
      </c>
      <c r="W30" s="303"/>
      <c r="X30" s="303"/>
      <c r="Y30" s="303"/>
      <c r="Z30" s="303"/>
      <c r="AA30" s="303"/>
      <c r="AB30" s="303"/>
      <c r="AC30" s="303"/>
      <c r="AD30" s="185">
        <v>4.5</v>
      </c>
      <c r="AE30" s="186">
        <f>AD30*30</f>
        <v>135</v>
      </c>
      <c r="AF30" s="187">
        <f>SUM(AG30:AL30)</f>
        <v>54</v>
      </c>
      <c r="AG30" s="188">
        <v>36</v>
      </c>
      <c r="AH30" s="188"/>
      <c r="AI30" s="188"/>
      <c r="AJ30" s="189"/>
      <c r="AK30" s="189">
        <v>18</v>
      </c>
      <c r="AL30" s="189"/>
      <c r="AM30" s="189"/>
      <c r="AN30" s="186">
        <f>AE30-AF30</f>
        <v>81</v>
      </c>
      <c r="AO30" s="190">
        <v>1</v>
      </c>
      <c r="AP30" s="190"/>
      <c r="AQ30" s="190">
        <v>1</v>
      </c>
      <c r="AR30" s="191"/>
      <c r="AS30" s="192"/>
      <c r="AT30" s="190">
        <v>1</v>
      </c>
      <c r="AU30" s="190"/>
      <c r="AV30" s="193"/>
      <c r="AW30" s="190">
        <v>3</v>
      </c>
      <c r="AX30" s="190">
        <v>2</v>
      </c>
      <c r="AY30" s="190"/>
      <c r="AZ30" s="191">
        <v>1</v>
      </c>
      <c r="BA30" s="192"/>
      <c r="BB30" s="190"/>
      <c r="BC30" s="190"/>
      <c r="BD30" s="193"/>
    </row>
    <row r="31" spans="1:56" s="19" customFormat="1" ht="89" customHeight="1" x14ac:dyDescent="0.25">
      <c r="A31" s="91">
        <v>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300" t="s">
        <v>98</v>
      </c>
      <c r="T31" s="300"/>
      <c r="U31" s="301"/>
      <c r="V31" s="302" t="s">
        <v>96</v>
      </c>
      <c r="W31" s="303"/>
      <c r="X31" s="303"/>
      <c r="Y31" s="303"/>
      <c r="Z31" s="303"/>
      <c r="AA31" s="303"/>
      <c r="AB31" s="303"/>
      <c r="AC31" s="303"/>
      <c r="AD31" s="185">
        <v>5</v>
      </c>
      <c r="AE31" s="186">
        <f>AD31*30</f>
        <v>150</v>
      </c>
      <c r="AF31" s="187">
        <f>SUM(AG31:AL31)</f>
        <v>72</v>
      </c>
      <c r="AG31" s="188">
        <v>36</v>
      </c>
      <c r="AH31" s="188"/>
      <c r="AI31" s="188"/>
      <c r="AJ31" s="189"/>
      <c r="AK31" s="189">
        <v>36</v>
      </c>
      <c r="AL31" s="189"/>
      <c r="AM31" s="189"/>
      <c r="AN31" s="186">
        <f>AE31-AF31</f>
        <v>78</v>
      </c>
      <c r="AO31" s="205">
        <v>1</v>
      </c>
      <c r="AP31" s="205"/>
      <c r="AQ31" s="205">
        <v>1</v>
      </c>
      <c r="AR31" s="206"/>
      <c r="AS31" s="207"/>
      <c r="AT31" s="205">
        <v>1</v>
      </c>
      <c r="AU31" s="205"/>
      <c r="AV31" s="208"/>
      <c r="AW31" s="205">
        <v>4</v>
      </c>
      <c r="AX31" s="205">
        <v>2</v>
      </c>
      <c r="AY31" s="205"/>
      <c r="AZ31" s="206">
        <v>2</v>
      </c>
      <c r="BA31" s="207"/>
      <c r="BB31" s="205"/>
      <c r="BC31" s="205"/>
      <c r="BD31" s="208"/>
    </row>
    <row r="32" spans="1:56" s="19" customFormat="1" ht="95.5" customHeight="1" x14ac:dyDescent="0.25">
      <c r="A32" s="91">
        <v>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248" t="s">
        <v>101</v>
      </c>
      <c r="T32" s="248"/>
      <c r="U32" s="295"/>
      <c r="V32" s="302" t="s">
        <v>96</v>
      </c>
      <c r="W32" s="304"/>
      <c r="X32" s="304"/>
      <c r="Y32" s="304"/>
      <c r="Z32" s="304"/>
      <c r="AA32" s="304"/>
      <c r="AB32" s="304"/>
      <c r="AC32" s="305"/>
      <c r="AD32" s="185">
        <v>1</v>
      </c>
      <c r="AE32" s="186">
        <f>AD32*30</f>
        <v>30</v>
      </c>
      <c r="AF32" s="187"/>
      <c r="AG32" s="188"/>
      <c r="AH32" s="188"/>
      <c r="AI32" s="188"/>
      <c r="AJ32" s="189"/>
      <c r="AK32" s="189"/>
      <c r="AL32" s="189"/>
      <c r="AM32" s="189"/>
      <c r="AN32" s="186">
        <f>AE32-AF32</f>
        <v>30</v>
      </c>
      <c r="AO32" s="190"/>
      <c r="AP32" s="190">
        <v>1</v>
      </c>
      <c r="AQ32" s="190"/>
      <c r="AR32" s="191"/>
      <c r="AS32" s="192">
        <v>1</v>
      </c>
      <c r="AT32" s="190"/>
      <c r="AU32" s="190"/>
      <c r="AV32" s="193"/>
      <c r="AW32" s="190"/>
      <c r="AX32" s="190"/>
      <c r="AY32" s="190"/>
      <c r="AZ32" s="191"/>
      <c r="BA32" s="192"/>
      <c r="BB32" s="190"/>
      <c r="BC32" s="190"/>
      <c r="BD32" s="193"/>
    </row>
    <row r="33" spans="1:56" s="19" customFormat="1" ht="76" customHeight="1" x14ac:dyDescent="0.25">
      <c r="A33" s="91">
        <v>10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300" t="s">
        <v>99</v>
      </c>
      <c r="T33" s="300"/>
      <c r="U33" s="301"/>
      <c r="V33" s="302" t="s">
        <v>96</v>
      </c>
      <c r="W33" s="304"/>
      <c r="X33" s="304"/>
      <c r="Y33" s="304"/>
      <c r="Z33" s="304"/>
      <c r="AA33" s="304"/>
      <c r="AB33" s="304"/>
      <c r="AC33" s="305"/>
      <c r="AD33" s="185">
        <v>3.5</v>
      </c>
      <c r="AE33" s="186">
        <f>AD33*30</f>
        <v>105</v>
      </c>
      <c r="AF33" s="187">
        <v>54</v>
      </c>
      <c r="AG33" s="188">
        <v>36</v>
      </c>
      <c r="AH33" s="188"/>
      <c r="AI33" s="188"/>
      <c r="AJ33" s="189"/>
      <c r="AK33" s="189">
        <v>18</v>
      </c>
      <c r="AL33" s="189"/>
      <c r="AM33" s="189"/>
      <c r="AN33" s="186">
        <f>AE33-AF33</f>
        <v>51</v>
      </c>
      <c r="AO33" s="190"/>
      <c r="AP33" s="190">
        <v>1</v>
      </c>
      <c r="AQ33" s="190">
        <v>1</v>
      </c>
      <c r="AR33" s="191"/>
      <c r="AS33" s="192"/>
      <c r="AT33" s="190">
        <v>1</v>
      </c>
      <c r="AU33" s="190"/>
      <c r="AV33" s="193"/>
      <c r="AW33" s="190">
        <v>3</v>
      </c>
      <c r="AX33" s="198">
        <v>2</v>
      </c>
      <c r="AY33" s="198"/>
      <c r="AZ33" s="191">
        <v>1</v>
      </c>
      <c r="BA33" s="195"/>
      <c r="BB33" s="196"/>
      <c r="BC33" s="196"/>
      <c r="BD33" s="197"/>
    </row>
    <row r="34" spans="1:56" s="19" customFormat="1" ht="73.5" customHeight="1" thickBot="1" x14ac:dyDescent="0.3">
      <c r="A34" s="91">
        <v>11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310" t="s">
        <v>100</v>
      </c>
      <c r="T34" s="310"/>
      <c r="U34" s="311"/>
      <c r="V34" s="312" t="s">
        <v>96</v>
      </c>
      <c r="W34" s="313"/>
      <c r="X34" s="313"/>
      <c r="Y34" s="313"/>
      <c r="Z34" s="313"/>
      <c r="AA34" s="313"/>
      <c r="AB34" s="313"/>
      <c r="AC34" s="314"/>
      <c r="AD34" s="185">
        <v>3.5</v>
      </c>
      <c r="AE34" s="186">
        <f>AD34*30</f>
        <v>105</v>
      </c>
      <c r="AF34" s="187">
        <v>54</v>
      </c>
      <c r="AG34" s="188">
        <v>18</v>
      </c>
      <c r="AH34" s="188"/>
      <c r="AI34" s="188"/>
      <c r="AJ34" s="189"/>
      <c r="AK34" s="189">
        <v>36</v>
      </c>
      <c r="AL34" s="189"/>
      <c r="AM34" s="189"/>
      <c r="AN34" s="186">
        <f>AE34-AF34</f>
        <v>51</v>
      </c>
      <c r="AO34" s="190"/>
      <c r="AP34" s="190">
        <v>1</v>
      </c>
      <c r="AQ34" s="190">
        <v>1</v>
      </c>
      <c r="AR34" s="191"/>
      <c r="AS34" s="192"/>
      <c r="AT34" s="190">
        <v>1</v>
      </c>
      <c r="AU34" s="190"/>
      <c r="AV34" s="193"/>
      <c r="AW34" s="190">
        <v>3</v>
      </c>
      <c r="AX34" s="198">
        <v>1</v>
      </c>
      <c r="AY34" s="198"/>
      <c r="AZ34" s="191">
        <v>2</v>
      </c>
      <c r="BA34" s="195"/>
      <c r="BB34" s="196"/>
      <c r="BC34" s="196"/>
      <c r="BD34" s="197"/>
    </row>
    <row r="35" spans="1:56" s="19" customFormat="1" ht="50.15" customHeight="1" thickBot="1" x14ac:dyDescent="0.3">
      <c r="A35" s="296" t="s">
        <v>74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7"/>
    </row>
    <row r="36" spans="1:56" s="19" customFormat="1" ht="110.5" customHeight="1" x14ac:dyDescent="0.25">
      <c r="A36" s="91">
        <v>12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308" t="s">
        <v>102</v>
      </c>
      <c r="T36" s="308"/>
      <c r="U36" s="309"/>
      <c r="V36" s="302" t="s">
        <v>96</v>
      </c>
      <c r="W36" s="303"/>
      <c r="X36" s="303"/>
      <c r="Y36" s="303"/>
      <c r="Z36" s="303"/>
      <c r="AA36" s="303"/>
      <c r="AB36" s="303"/>
      <c r="AC36" s="303"/>
      <c r="AD36" s="209">
        <f>AE36/30</f>
        <v>2</v>
      </c>
      <c r="AE36" s="210">
        <f>AF36+AN36</f>
        <v>60</v>
      </c>
      <c r="AF36" s="211">
        <f>AG36+AI36+AK36</f>
        <v>27</v>
      </c>
      <c r="AG36" s="212">
        <v>9</v>
      </c>
      <c r="AH36" s="213"/>
      <c r="AI36" s="212">
        <v>18</v>
      </c>
      <c r="AJ36" s="213"/>
      <c r="AK36" s="213"/>
      <c r="AL36" s="213"/>
      <c r="AM36" s="213"/>
      <c r="AN36" s="214">
        <v>33</v>
      </c>
      <c r="AO36" s="215"/>
      <c r="AP36" s="212">
        <v>1</v>
      </c>
      <c r="AQ36" s="212"/>
      <c r="AR36" s="216"/>
      <c r="AS36" s="217"/>
      <c r="AT36" s="212"/>
      <c r="AU36" s="218"/>
      <c r="AV36" s="219"/>
      <c r="AW36" s="220">
        <f>AX36+AY36+AZ36</f>
        <v>1.5</v>
      </c>
      <c r="AX36" s="221">
        <f>AG36/18</f>
        <v>0.5</v>
      </c>
      <c r="AY36" s="222">
        <f>AI36/18</f>
        <v>1</v>
      </c>
      <c r="AZ36" s="223"/>
      <c r="BA36" s="195"/>
      <c r="BB36" s="196"/>
      <c r="BC36" s="196"/>
      <c r="BD36" s="197"/>
    </row>
    <row r="37" spans="1:56" s="19" customFormat="1" ht="110.5" customHeight="1" thickBot="1" x14ac:dyDescent="0.3">
      <c r="A37" s="91">
        <v>13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248" t="s">
        <v>103</v>
      </c>
      <c r="T37" s="248"/>
      <c r="U37" s="295"/>
      <c r="V37" s="302" t="s">
        <v>96</v>
      </c>
      <c r="W37" s="303"/>
      <c r="X37" s="303"/>
      <c r="Y37" s="303"/>
      <c r="Z37" s="303"/>
      <c r="AA37" s="303"/>
      <c r="AB37" s="303"/>
      <c r="AC37" s="303"/>
      <c r="AD37" s="185">
        <v>2</v>
      </c>
      <c r="AE37" s="186">
        <f>AD37*30</f>
        <v>60</v>
      </c>
      <c r="AF37" s="187">
        <f>SUM(AG37:AL37)</f>
        <v>18</v>
      </c>
      <c r="AG37" s="188"/>
      <c r="AH37" s="188"/>
      <c r="AI37" s="188">
        <v>18</v>
      </c>
      <c r="AJ37" s="189"/>
      <c r="AK37" s="189"/>
      <c r="AL37" s="189"/>
      <c r="AM37" s="189"/>
      <c r="AN37" s="186">
        <f>AE37-AF37</f>
        <v>42</v>
      </c>
      <c r="AO37" s="190"/>
      <c r="AP37" s="190">
        <v>2</v>
      </c>
      <c r="AQ37" s="190"/>
      <c r="AR37" s="191"/>
      <c r="AS37" s="192"/>
      <c r="AT37" s="190"/>
      <c r="AU37" s="190"/>
      <c r="AV37" s="193"/>
      <c r="AW37" s="190"/>
      <c r="AX37" s="190"/>
      <c r="AY37" s="190"/>
      <c r="AZ37" s="191"/>
      <c r="BA37" s="195">
        <v>1</v>
      </c>
      <c r="BB37" s="196"/>
      <c r="BC37" s="196">
        <v>1</v>
      </c>
      <c r="BD37" s="197"/>
    </row>
    <row r="38" spans="1:56" s="21" customFormat="1" ht="50.15" customHeight="1" thickBot="1" x14ac:dyDescent="0.35">
      <c r="A38" s="276" t="s">
        <v>77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159">
        <f>SUM(AD36:AD37,AD30:AD34)</f>
        <v>21.5</v>
      </c>
      <c r="AE38" s="224">
        <f t="shared" ref="AE38:BC38" si="4">SUM(AE36:AE37,AE30:AE34)</f>
        <v>645</v>
      </c>
      <c r="AF38" s="161">
        <f t="shared" si="4"/>
        <v>279</v>
      </c>
      <c r="AG38" s="161">
        <f t="shared" si="4"/>
        <v>135</v>
      </c>
      <c r="AH38" s="161"/>
      <c r="AI38" s="161">
        <f t="shared" si="4"/>
        <v>36</v>
      </c>
      <c r="AJ38" s="203"/>
      <c r="AK38" s="203">
        <f t="shared" si="4"/>
        <v>108</v>
      </c>
      <c r="AL38" s="203"/>
      <c r="AM38" s="203"/>
      <c r="AN38" s="225">
        <f t="shared" si="4"/>
        <v>366</v>
      </c>
      <c r="AO38" s="226">
        <v>2</v>
      </c>
      <c r="AP38" s="227">
        <v>5</v>
      </c>
      <c r="AQ38" s="227">
        <v>4</v>
      </c>
      <c r="AR38" s="228"/>
      <c r="AS38" s="229">
        <v>1</v>
      </c>
      <c r="AT38" s="227">
        <v>4</v>
      </c>
      <c r="AU38" s="227"/>
      <c r="AV38" s="230"/>
      <c r="AW38" s="227">
        <f t="shared" si="4"/>
        <v>14.5</v>
      </c>
      <c r="AX38" s="227">
        <f t="shared" si="4"/>
        <v>7.5</v>
      </c>
      <c r="AY38" s="227">
        <f t="shared" si="4"/>
        <v>1</v>
      </c>
      <c r="AZ38" s="228">
        <f t="shared" si="4"/>
        <v>6</v>
      </c>
      <c r="BA38" s="227">
        <f t="shared" si="4"/>
        <v>1</v>
      </c>
      <c r="BB38" s="227"/>
      <c r="BC38" s="227">
        <f t="shared" si="4"/>
        <v>1</v>
      </c>
      <c r="BD38" s="230"/>
    </row>
    <row r="39" spans="1:56" s="21" customFormat="1" ht="50.15" customHeight="1" thickBot="1" x14ac:dyDescent="0.35">
      <c r="A39" s="276" t="s">
        <v>76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159">
        <f>AD38+AD28</f>
        <v>36.5</v>
      </c>
      <c r="AE39" s="224">
        <f>AE38+AE28</f>
        <v>1095</v>
      </c>
      <c r="AF39" s="161">
        <f>AF38+AF28</f>
        <v>549</v>
      </c>
      <c r="AG39" s="161">
        <f>AG38+AG28</f>
        <v>243</v>
      </c>
      <c r="AH39" s="161"/>
      <c r="AI39" s="161">
        <f>AI38+AI28</f>
        <v>180</v>
      </c>
      <c r="AJ39" s="203"/>
      <c r="AK39" s="203">
        <f>AK38+AK28</f>
        <v>126</v>
      </c>
      <c r="AL39" s="203"/>
      <c r="AM39" s="203"/>
      <c r="AN39" s="225">
        <f>AN38+AN28</f>
        <v>546</v>
      </c>
      <c r="AO39" s="226">
        <f>AO38+AO28</f>
        <v>3</v>
      </c>
      <c r="AP39" s="227">
        <f>AP38+AP28</f>
        <v>9</v>
      </c>
      <c r="AQ39" s="227">
        <f>AQ38+AQ28</f>
        <v>9</v>
      </c>
      <c r="AR39" s="228"/>
      <c r="AS39" s="229">
        <f>AS38+AS28</f>
        <v>1</v>
      </c>
      <c r="AT39" s="227">
        <f>AT38+AT28</f>
        <v>4</v>
      </c>
      <c r="AU39" s="227"/>
      <c r="AV39" s="230">
        <f t="shared" ref="AV39:BC39" si="5">AV38+AV28</f>
        <v>1</v>
      </c>
      <c r="AW39" s="231">
        <f t="shared" si="5"/>
        <v>24.5</v>
      </c>
      <c r="AX39" s="231">
        <f t="shared" si="5"/>
        <v>12.5</v>
      </c>
      <c r="AY39" s="227">
        <f t="shared" si="5"/>
        <v>5</v>
      </c>
      <c r="AZ39" s="228">
        <f t="shared" si="5"/>
        <v>7</v>
      </c>
      <c r="BA39" s="227">
        <f t="shared" si="5"/>
        <v>6</v>
      </c>
      <c r="BB39" s="227">
        <f t="shared" si="5"/>
        <v>1</v>
      </c>
      <c r="BC39" s="227">
        <f t="shared" si="5"/>
        <v>5</v>
      </c>
      <c r="BD39" s="230"/>
    </row>
    <row r="40" spans="1:56" s="20" customFormat="1" ht="50.15" customHeight="1" thickBot="1" x14ac:dyDescent="0.35">
      <c r="A40" s="296" t="s">
        <v>78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8"/>
      <c r="BB40" s="298"/>
      <c r="BC40" s="298"/>
      <c r="BD40" s="299"/>
    </row>
    <row r="41" spans="1:56" s="20" customFormat="1" ht="50.15" customHeight="1" thickBot="1" x14ac:dyDescent="0.35">
      <c r="A41" s="296" t="s">
        <v>79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8"/>
      <c r="BB41" s="298"/>
      <c r="BC41" s="298"/>
      <c r="BD41" s="299"/>
    </row>
    <row r="42" spans="1:56" s="20" customFormat="1" ht="44.5" x14ac:dyDescent="0.3">
      <c r="A42" s="9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293" t="s">
        <v>105</v>
      </c>
      <c r="T42" s="294"/>
      <c r="U42" s="294"/>
      <c r="V42" s="239"/>
      <c r="W42" s="251"/>
      <c r="X42" s="252"/>
      <c r="Y42" s="252"/>
      <c r="Z42" s="252"/>
      <c r="AA42" s="252"/>
      <c r="AB42" s="252"/>
      <c r="AC42" s="253"/>
      <c r="AD42" s="85"/>
      <c r="AE42" s="90"/>
      <c r="AF42" s="82"/>
      <c r="AG42" s="83"/>
      <c r="AH42" s="83"/>
      <c r="AI42" s="83"/>
      <c r="AJ42" s="84"/>
      <c r="AK42" s="84"/>
      <c r="AL42" s="84"/>
      <c r="AM42" s="84"/>
      <c r="AN42" s="90"/>
      <c r="AO42" s="78"/>
      <c r="AP42" s="78"/>
      <c r="AQ42" s="78"/>
      <c r="AR42" s="79"/>
      <c r="AS42" s="80"/>
      <c r="AT42" s="78"/>
      <c r="AU42" s="78"/>
      <c r="AV42" s="81"/>
      <c r="AW42" s="78"/>
      <c r="AX42" s="78"/>
      <c r="AY42" s="78"/>
      <c r="AZ42" s="79"/>
      <c r="BA42" s="80"/>
      <c r="BB42" s="78"/>
      <c r="BC42" s="78"/>
      <c r="BD42" s="81"/>
    </row>
    <row r="43" spans="1:56" s="20" customFormat="1" ht="95" customHeight="1" x14ac:dyDescent="0.3">
      <c r="A43" s="91">
        <v>14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248" t="s">
        <v>123</v>
      </c>
      <c r="T43" s="248"/>
      <c r="U43" s="295"/>
      <c r="V43" s="238"/>
      <c r="W43" s="251" t="s">
        <v>96</v>
      </c>
      <c r="X43" s="252"/>
      <c r="Y43" s="252"/>
      <c r="Z43" s="252"/>
      <c r="AA43" s="252"/>
      <c r="AB43" s="252"/>
      <c r="AC43" s="253"/>
      <c r="AD43" s="185">
        <v>5</v>
      </c>
      <c r="AE43" s="186">
        <f t="shared" ref="AE43" si="6">AD43*30</f>
        <v>150</v>
      </c>
      <c r="AF43" s="187">
        <f>SUM(AG43:AL43)</f>
        <v>54</v>
      </c>
      <c r="AG43" s="188">
        <v>18</v>
      </c>
      <c r="AH43" s="188"/>
      <c r="AI43" s="188"/>
      <c r="AJ43" s="189"/>
      <c r="AK43" s="189">
        <v>36</v>
      </c>
      <c r="AL43" s="189"/>
      <c r="AM43" s="189"/>
      <c r="AN43" s="186">
        <f t="shared" ref="AN43" si="7">AE43-AF43</f>
        <v>96</v>
      </c>
      <c r="AO43" s="190">
        <v>2</v>
      </c>
      <c r="AP43" s="190"/>
      <c r="AQ43" s="190">
        <v>2</v>
      </c>
      <c r="AR43" s="191"/>
      <c r="AS43" s="192"/>
      <c r="AT43" s="190">
        <v>2</v>
      </c>
      <c r="AU43" s="190"/>
      <c r="AV43" s="193"/>
      <c r="AW43" s="190"/>
      <c r="AX43" s="190"/>
      <c r="AY43" s="190"/>
      <c r="AZ43" s="191"/>
      <c r="BA43" s="192">
        <v>3</v>
      </c>
      <c r="BB43" s="190">
        <v>1</v>
      </c>
      <c r="BC43" s="190"/>
      <c r="BD43" s="193">
        <v>2</v>
      </c>
    </row>
    <row r="44" spans="1:56" s="20" customFormat="1" ht="82.5" customHeight="1" x14ac:dyDescent="0.3">
      <c r="A44" s="91">
        <v>14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248" t="s">
        <v>104</v>
      </c>
      <c r="T44" s="248"/>
      <c r="U44" s="295"/>
      <c r="V44" s="238"/>
      <c r="W44" s="251" t="s">
        <v>96</v>
      </c>
      <c r="X44" s="252"/>
      <c r="Y44" s="252"/>
      <c r="Z44" s="252"/>
      <c r="AA44" s="252"/>
      <c r="AB44" s="252"/>
      <c r="AC44" s="253"/>
      <c r="AD44" s="185">
        <v>5</v>
      </c>
      <c r="AE44" s="186">
        <f t="shared" ref="AE44:AE45" si="8">AD44*30</f>
        <v>150</v>
      </c>
      <c r="AF44" s="187">
        <f>SUM(AG44:AL44)</f>
        <v>54</v>
      </c>
      <c r="AG44" s="188">
        <v>18</v>
      </c>
      <c r="AH44" s="188"/>
      <c r="AI44" s="188"/>
      <c r="AJ44" s="189"/>
      <c r="AK44" s="189">
        <v>36</v>
      </c>
      <c r="AL44" s="189"/>
      <c r="AM44" s="189"/>
      <c r="AN44" s="186">
        <f t="shared" ref="AN44:AN45" si="9">AE44-AF44</f>
        <v>96</v>
      </c>
      <c r="AO44" s="190">
        <v>2</v>
      </c>
      <c r="AP44" s="190"/>
      <c r="AQ44" s="190">
        <v>2</v>
      </c>
      <c r="AR44" s="191"/>
      <c r="AS44" s="192"/>
      <c r="AT44" s="190">
        <v>2</v>
      </c>
      <c r="AU44" s="190"/>
      <c r="AV44" s="193"/>
      <c r="AW44" s="190"/>
      <c r="AX44" s="190"/>
      <c r="AY44" s="190"/>
      <c r="AZ44" s="191"/>
      <c r="BA44" s="192">
        <v>3</v>
      </c>
      <c r="BB44" s="190">
        <v>1</v>
      </c>
      <c r="BC44" s="190"/>
      <c r="BD44" s="193">
        <v>2</v>
      </c>
    </row>
    <row r="45" spans="1:56" s="20" customFormat="1" ht="89" customHeight="1" thickBot="1" x14ac:dyDescent="0.35">
      <c r="A45" s="91">
        <v>14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248" t="s">
        <v>122</v>
      </c>
      <c r="T45" s="248"/>
      <c r="U45" s="295"/>
      <c r="V45" s="238"/>
      <c r="W45" s="251" t="s">
        <v>96</v>
      </c>
      <c r="X45" s="252"/>
      <c r="Y45" s="252"/>
      <c r="Z45" s="252"/>
      <c r="AA45" s="252"/>
      <c r="AB45" s="252"/>
      <c r="AC45" s="253"/>
      <c r="AD45" s="185">
        <v>5</v>
      </c>
      <c r="AE45" s="186">
        <f t="shared" si="8"/>
        <v>150</v>
      </c>
      <c r="AF45" s="187">
        <f>SUM(AG45:AL45)</f>
        <v>54</v>
      </c>
      <c r="AG45" s="188">
        <v>18</v>
      </c>
      <c r="AH45" s="188"/>
      <c r="AI45" s="188"/>
      <c r="AJ45" s="189"/>
      <c r="AK45" s="189">
        <v>36</v>
      </c>
      <c r="AL45" s="189"/>
      <c r="AM45" s="189"/>
      <c r="AN45" s="186">
        <f t="shared" si="9"/>
        <v>96</v>
      </c>
      <c r="AO45" s="190">
        <v>2</v>
      </c>
      <c r="AP45" s="190"/>
      <c r="AQ45" s="190">
        <v>2</v>
      </c>
      <c r="AR45" s="191"/>
      <c r="AS45" s="192"/>
      <c r="AT45" s="190">
        <v>2</v>
      </c>
      <c r="AU45" s="190"/>
      <c r="AV45" s="193"/>
      <c r="AW45" s="190"/>
      <c r="AX45" s="190"/>
      <c r="AY45" s="190"/>
      <c r="AZ45" s="191"/>
      <c r="BA45" s="192">
        <v>3</v>
      </c>
      <c r="BB45" s="190">
        <v>1</v>
      </c>
      <c r="BC45" s="190"/>
      <c r="BD45" s="193">
        <v>2</v>
      </c>
    </row>
    <row r="46" spans="1:56" s="20" customFormat="1" ht="49" customHeight="1" x14ac:dyDescent="0.3">
      <c r="A46" s="9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293" t="s">
        <v>106</v>
      </c>
      <c r="T46" s="294"/>
      <c r="U46" s="294"/>
      <c r="V46" s="239"/>
      <c r="W46" s="251"/>
      <c r="X46" s="252"/>
      <c r="Y46" s="252"/>
      <c r="Z46" s="252"/>
      <c r="AA46" s="252"/>
      <c r="AB46" s="252"/>
      <c r="AC46" s="253"/>
      <c r="AD46" s="185"/>
      <c r="AE46" s="186"/>
      <c r="AF46" s="187"/>
      <c r="AG46" s="188"/>
      <c r="AH46" s="188"/>
      <c r="AI46" s="188"/>
      <c r="AJ46" s="189"/>
      <c r="AK46" s="189"/>
      <c r="AL46" s="189"/>
      <c r="AM46" s="189"/>
      <c r="AN46" s="186"/>
      <c r="AO46" s="190"/>
      <c r="AP46" s="190"/>
      <c r="AQ46" s="190"/>
      <c r="AR46" s="191"/>
      <c r="AS46" s="192"/>
      <c r="AT46" s="190"/>
      <c r="AU46" s="190"/>
      <c r="AV46" s="193"/>
      <c r="AW46" s="190"/>
      <c r="AX46" s="190"/>
      <c r="AY46" s="190"/>
      <c r="AZ46" s="191"/>
      <c r="BA46" s="192"/>
      <c r="BB46" s="190"/>
      <c r="BC46" s="190"/>
      <c r="BD46" s="193"/>
    </row>
    <row r="47" spans="1:56" s="20" customFormat="1" ht="77.5" customHeight="1" x14ac:dyDescent="0.3">
      <c r="A47" s="91">
        <v>15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248" t="s">
        <v>121</v>
      </c>
      <c r="T47" s="249"/>
      <c r="U47" s="250"/>
      <c r="V47" s="238"/>
      <c r="W47" s="251" t="s">
        <v>96</v>
      </c>
      <c r="X47" s="252"/>
      <c r="Y47" s="252"/>
      <c r="Z47" s="252"/>
      <c r="AA47" s="252"/>
      <c r="AB47" s="252"/>
      <c r="AC47" s="253"/>
      <c r="AD47" s="185">
        <v>5</v>
      </c>
      <c r="AE47" s="186">
        <f t="shared" ref="AE47:AE49" si="10">AD47*30</f>
        <v>150</v>
      </c>
      <c r="AF47" s="187">
        <f>SUM(AG47:AL47)</f>
        <v>54</v>
      </c>
      <c r="AG47" s="188">
        <v>18</v>
      </c>
      <c r="AH47" s="188"/>
      <c r="AI47" s="188"/>
      <c r="AJ47" s="189"/>
      <c r="AK47" s="189">
        <v>36</v>
      </c>
      <c r="AL47" s="189"/>
      <c r="AM47" s="189"/>
      <c r="AN47" s="186">
        <f t="shared" ref="AN47:AN49" si="11">AE47-AF47</f>
        <v>96</v>
      </c>
      <c r="AO47" s="190">
        <v>2</v>
      </c>
      <c r="AP47" s="190"/>
      <c r="AQ47" s="190">
        <v>2</v>
      </c>
      <c r="AR47" s="191"/>
      <c r="AS47" s="192"/>
      <c r="AT47" s="190">
        <v>2</v>
      </c>
      <c r="AU47" s="190"/>
      <c r="AV47" s="193"/>
      <c r="AW47" s="190"/>
      <c r="AX47" s="190"/>
      <c r="AY47" s="190"/>
      <c r="AZ47" s="191"/>
      <c r="BA47" s="192">
        <v>3</v>
      </c>
      <c r="BB47" s="190">
        <v>1</v>
      </c>
      <c r="BC47" s="190"/>
      <c r="BD47" s="193">
        <v>2</v>
      </c>
    </row>
    <row r="48" spans="1:56" s="20" customFormat="1" ht="94" customHeight="1" x14ac:dyDescent="0.3">
      <c r="A48" s="91">
        <v>15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248" t="s">
        <v>108</v>
      </c>
      <c r="T48" s="249"/>
      <c r="U48" s="250"/>
      <c r="V48" s="238"/>
      <c r="W48" s="251" t="s">
        <v>96</v>
      </c>
      <c r="X48" s="252"/>
      <c r="Y48" s="252"/>
      <c r="Z48" s="252"/>
      <c r="AA48" s="252"/>
      <c r="AB48" s="252"/>
      <c r="AC48" s="253"/>
      <c r="AD48" s="185">
        <v>5</v>
      </c>
      <c r="AE48" s="186">
        <f t="shared" si="10"/>
        <v>150</v>
      </c>
      <c r="AF48" s="187">
        <f>SUM(AG48:AL48)</f>
        <v>54</v>
      </c>
      <c r="AG48" s="188">
        <v>18</v>
      </c>
      <c r="AH48" s="188"/>
      <c r="AI48" s="188"/>
      <c r="AJ48" s="189"/>
      <c r="AK48" s="189">
        <v>36</v>
      </c>
      <c r="AL48" s="189"/>
      <c r="AM48" s="189"/>
      <c r="AN48" s="186">
        <f t="shared" si="11"/>
        <v>96</v>
      </c>
      <c r="AO48" s="190">
        <v>2</v>
      </c>
      <c r="AP48" s="190"/>
      <c r="AQ48" s="190">
        <v>2</v>
      </c>
      <c r="AR48" s="191"/>
      <c r="AS48" s="192"/>
      <c r="AT48" s="190">
        <v>2</v>
      </c>
      <c r="AU48" s="190"/>
      <c r="AV48" s="193"/>
      <c r="AW48" s="190"/>
      <c r="AX48" s="190"/>
      <c r="AY48" s="190"/>
      <c r="AZ48" s="191"/>
      <c r="BA48" s="192">
        <v>3</v>
      </c>
      <c r="BB48" s="190">
        <v>1</v>
      </c>
      <c r="BC48" s="190"/>
      <c r="BD48" s="193">
        <v>2</v>
      </c>
    </row>
    <row r="49" spans="1:56" s="20" customFormat="1" ht="74.5" customHeight="1" thickBot="1" x14ac:dyDescent="0.35">
      <c r="A49" s="91">
        <v>15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248" t="s">
        <v>120</v>
      </c>
      <c r="T49" s="248"/>
      <c r="U49" s="295"/>
      <c r="V49" s="238"/>
      <c r="W49" s="251" t="s">
        <v>96</v>
      </c>
      <c r="X49" s="252"/>
      <c r="Y49" s="252"/>
      <c r="Z49" s="252"/>
      <c r="AA49" s="252"/>
      <c r="AB49" s="252"/>
      <c r="AC49" s="253"/>
      <c r="AD49" s="185">
        <v>5</v>
      </c>
      <c r="AE49" s="186">
        <f t="shared" si="10"/>
        <v>150</v>
      </c>
      <c r="AF49" s="187">
        <f>SUM(AG49:AL49)</f>
        <v>54</v>
      </c>
      <c r="AG49" s="188">
        <v>18</v>
      </c>
      <c r="AH49" s="188"/>
      <c r="AI49" s="188"/>
      <c r="AJ49" s="189"/>
      <c r="AK49" s="189">
        <v>36</v>
      </c>
      <c r="AL49" s="189"/>
      <c r="AM49" s="189"/>
      <c r="AN49" s="186">
        <f t="shared" si="11"/>
        <v>96</v>
      </c>
      <c r="AO49" s="190">
        <v>2</v>
      </c>
      <c r="AP49" s="190"/>
      <c r="AQ49" s="190">
        <v>2</v>
      </c>
      <c r="AR49" s="191"/>
      <c r="AS49" s="192"/>
      <c r="AT49" s="190">
        <v>2</v>
      </c>
      <c r="AU49" s="190"/>
      <c r="AV49" s="193"/>
      <c r="AW49" s="190"/>
      <c r="AX49" s="190"/>
      <c r="AY49" s="190"/>
      <c r="AZ49" s="191"/>
      <c r="BA49" s="192">
        <v>3</v>
      </c>
      <c r="BB49" s="190">
        <v>1</v>
      </c>
      <c r="BC49" s="190"/>
      <c r="BD49" s="193">
        <v>2</v>
      </c>
    </row>
    <row r="50" spans="1:56" s="20" customFormat="1" ht="33" customHeight="1" x14ac:dyDescent="0.3">
      <c r="A50" s="94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293" t="s">
        <v>107</v>
      </c>
      <c r="T50" s="248"/>
      <c r="U50" s="248"/>
      <c r="V50" s="239"/>
      <c r="W50" s="251"/>
      <c r="X50" s="252"/>
      <c r="Y50" s="252"/>
      <c r="Z50" s="252"/>
      <c r="AA50" s="252"/>
      <c r="AB50" s="252"/>
      <c r="AC50" s="253"/>
      <c r="AD50" s="233"/>
      <c r="AE50" s="234"/>
      <c r="AF50" s="235"/>
      <c r="AG50" s="236"/>
      <c r="AH50" s="236"/>
      <c r="AI50" s="236"/>
      <c r="AJ50" s="237"/>
      <c r="AK50" s="237"/>
      <c r="AL50" s="237"/>
      <c r="AM50" s="237"/>
      <c r="AN50" s="234"/>
      <c r="AO50" s="205"/>
      <c r="AP50" s="205"/>
      <c r="AQ50" s="205"/>
      <c r="AR50" s="206"/>
      <c r="AS50" s="207"/>
      <c r="AT50" s="205"/>
      <c r="AU50" s="205"/>
      <c r="AV50" s="208"/>
      <c r="AW50" s="205"/>
      <c r="AX50" s="205"/>
      <c r="AY50" s="205"/>
      <c r="AZ50" s="206"/>
      <c r="BA50" s="207"/>
      <c r="BB50" s="205"/>
      <c r="BC50" s="205"/>
      <c r="BD50" s="208"/>
    </row>
    <row r="51" spans="1:56" s="20" customFormat="1" ht="68" customHeight="1" x14ac:dyDescent="0.3">
      <c r="A51" s="94">
        <v>16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248" t="s">
        <v>112</v>
      </c>
      <c r="T51" s="249"/>
      <c r="U51" s="250"/>
      <c r="V51" s="238"/>
      <c r="W51" s="251" t="s">
        <v>96</v>
      </c>
      <c r="X51" s="252"/>
      <c r="Y51" s="252"/>
      <c r="Z51" s="252"/>
      <c r="AA51" s="252"/>
      <c r="AB51" s="252"/>
      <c r="AC51" s="253"/>
      <c r="AD51" s="185">
        <v>5</v>
      </c>
      <c r="AE51" s="186">
        <f t="shared" ref="AE51:AE53" si="12">AD51*30</f>
        <v>150</v>
      </c>
      <c r="AF51" s="187">
        <f>SUM(AG51:AL51)</f>
        <v>54</v>
      </c>
      <c r="AG51" s="188">
        <v>18</v>
      </c>
      <c r="AH51" s="188"/>
      <c r="AI51" s="188"/>
      <c r="AJ51" s="189"/>
      <c r="AK51" s="189">
        <v>36</v>
      </c>
      <c r="AL51" s="189"/>
      <c r="AM51" s="189"/>
      <c r="AN51" s="186">
        <f t="shared" ref="AN51:AN53" si="13">AE51-AF51</f>
        <v>96</v>
      </c>
      <c r="AO51" s="190">
        <v>2</v>
      </c>
      <c r="AP51" s="190"/>
      <c r="AQ51" s="190">
        <v>2</v>
      </c>
      <c r="AR51" s="191"/>
      <c r="AS51" s="192"/>
      <c r="AT51" s="190">
        <v>2</v>
      </c>
      <c r="AU51" s="190"/>
      <c r="AV51" s="193"/>
      <c r="AW51" s="190"/>
      <c r="AX51" s="190"/>
      <c r="AY51" s="190"/>
      <c r="AZ51" s="191"/>
      <c r="BA51" s="192">
        <v>3</v>
      </c>
      <c r="BB51" s="190">
        <v>1</v>
      </c>
      <c r="BC51" s="190"/>
      <c r="BD51" s="193">
        <v>2</v>
      </c>
    </row>
    <row r="52" spans="1:56" s="20" customFormat="1" ht="85.5" customHeight="1" x14ac:dyDescent="0.3">
      <c r="A52" s="94">
        <v>16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248" t="s">
        <v>111</v>
      </c>
      <c r="T52" s="249"/>
      <c r="U52" s="250"/>
      <c r="V52" s="238"/>
      <c r="W52" s="251" t="s">
        <v>96</v>
      </c>
      <c r="X52" s="252"/>
      <c r="Y52" s="252"/>
      <c r="Z52" s="252"/>
      <c r="AA52" s="252"/>
      <c r="AB52" s="252"/>
      <c r="AC52" s="253"/>
      <c r="AD52" s="185">
        <v>5</v>
      </c>
      <c r="AE52" s="186">
        <f t="shared" si="12"/>
        <v>150</v>
      </c>
      <c r="AF52" s="187">
        <f>SUM(AG52:AL52)</f>
        <v>54</v>
      </c>
      <c r="AG52" s="188">
        <v>18</v>
      </c>
      <c r="AH52" s="188"/>
      <c r="AI52" s="188"/>
      <c r="AJ52" s="189"/>
      <c r="AK52" s="189">
        <v>36</v>
      </c>
      <c r="AL52" s="189"/>
      <c r="AM52" s="189"/>
      <c r="AN52" s="186">
        <f t="shared" si="13"/>
        <v>96</v>
      </c>
      <c r="AO52" s="190">
        <v>2</v>
      </c>
      <c r="AP52" s="190"/>
      <c r="AQ52" s="190">
        <v>2</v>
      </c>
      <c r="AR52" s="191"/>
      <c r="AS52" s="192"/>
      <c r="AT52" s="190">
        <v>2</v>
      </c>
      <c r="AU52" s="190"/>
      <c r="AV52" s="193"/>
      <c r="AW52" s="190"/>
      <c r="AX52" s="190"/>
      <c r="AY52" s="190"/>
      <c r="AZ52" s="191"/>
      <c r="BA52" s="192">
        <v>3</v>
      </c>
      <c r="BB52" s="190">
        <v>1</v>
      </c>
      <c r="BC52" s="190"/>
      <c r="BD52" s="193">
        <v>2</v>
      </c>
    </row>
    <row r="53" spans="1:56" s="20" customFormat="1" ht="69.5" customHeight="1" thickBot="1" x14ac:dyDescent="0.35">
      <c r="A53" s="94">
        <v>16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248" t="s">
        <v>119</v>
      </c>
      <c r="T53" s="249"/>
      <c r="U53" s="250"/>
      <c r="V53" s="238"/>
      <c r="W53" s="251" t="s">
        <v>96</v>
      </c>
      <c r="X53" s="252"/>
      <c r="Y53" s="252"/>
      <c r="Z53" s="252"/>
      <c r="AA53" s="252"/>
      <c r="AB53" s="252"/>
      <c r="AC53" s="253"/>
      <c r="AD53" s="185">
        <v>5</v>
      </c>
      <c r="AE53" s="186">
        <f t="shared" si="12"/>
        <v>150</v>
      </c>
      <c r="AF53" s="187">
        <f>SUM(AG53:AL53)</f>
        <v>54</v>
      </c>
      <c r="AG53" s="188">
        <v>18</v>
      </c>
      <c r="AH53" s="188"/>
      <c r="AI53" s="188"/>
      <c r="AJ53" s="189"/>
      <c r="AK53" s="189">
        <v>36</v>
      </c>
      <c r="AL53" s="189"/>
      <c r="AM53" s="189"/>
      <c r="AN53" s="186">
        <f t="shared" si="13"/>
        <v>96</v>
      </c>
      <c r="AO53" s="190">
        <v>2</v>
      </c>
      <c r="AP53" s="190"/>
      <c r="AQ53" s="190">
        <v>2</v>
      </c>
      <c r="AR53" s="191"/>
      <c r="AS53" s="192"/>
      <c r="AT53" s="190">
        <v>2</v>
      </c>
      <c r="AU53" s="190"/>
      <c r="AV53" s="193"/>
      <c r="AW53" s="190"/>
      <c r="AX53" s="190"/>
      <c r="AY53" s="190"/>
      <c r="AZ53" s="191"/>
      <c r="BA53" s="192">
        <v>3</v>
      </c>
      <c r="BB53" s="190">
        <v>1</v>
      </c>
      <c r="BC53" s="190"/>
      <c r="BD53" s="193">
        <v>2</v>
      </c>
    </row>
    <row r="54" spans="1:56" s="20" customFormat="1" ht="52.5" customHeight="1" x14ac:dyDescent="0.3">
      <c r="A54" s="91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293" t="s">
        <v>109</v>
      </c>
      <c r="T54" s="248"/>
      <c r="U54" s="248"/>
      <c r="V54" s="239"/>
      <c r="W54" s="251"/>
      <c r="X54" s="252"/>
      <c r="Y54" s="252"/>
      <c r="Z54" s="252"/>
      <c r="AA54" s="252"/>
      <c r="AB54" s="252"/>
      <c r="AC54" s="253"/>
      <c r="AD54" s="185"/>
      <c r="AE54" s="186"/>
      <c r="AF54" s="187"/>
      <c r="AG54" s="188"/>
      <c r="AH54" s="188"/>
      <c r="AI54" s="188"/>
      <c r="AJ54" s="189"/>
      <c r="AK54" s="189"/>
      <c r="AL54" s="189"/>
      <c r="AM54" s="189"/>
      <c r="AN54" s="186"/>
      <c r="AO54" s="190"/>
      <c r="AP54" s="190"/>
      <c r="AQ54" s="190"/>
      <c r="AR54" s="191"/>
      <c r="AS54" s="192"/>
      <c r="AT54" s="190"/>
      <c r="AU54" s="190"/>
      <c r="AV54" s="193"/>
      <c r="AW54" s="190"/>
      <c r="AX54" s="190"/>
      <c r="AY54" s="190"/>
      <c r="AZ54" s="191"/>
      <c r="BA54" s="192"/>
      <c r="BB54" s="190"/>
      <c r="BC54" s="190"/>
      <c r="BD54" s="193"/>
    </row>
    <row r="55" spans="1:56" s="20" customFormat="1" ht="66.5" customHeight="1" x14ac:dyDescent="0.3">
      <c r="A55" s="91">
        <v>17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248" t="s">
        <v>118</v>
      </c>
      <c r="T55" s="249"/>
      <c r="U55" s="250"/>
      <c r="V55" s="238"/>
      <c r="W55" s="251" t="s">
        <v>96</v>
      </c>
      <c r="X55" s="252"/>
      <c r="Y55" s="252"/>
      <c r="Z55" s="252"/>
      <c r="AA55" s="252"/>
      <c r="AB55" s="252"/>
      <c r="AC55" s="253"/>
      <c r="AD55" s="185">
        <v>4.5</v>
      </c>
      <c r="AE55" s="186">
        <f>AD55*30</f>
        <v>135</v>
      </c>
      <c r="AF55" s="187">
        <f>SUM(AG55:AL55)</f>
        <v>72</v>
      </c>
      <c r="AG55" s="188">
        <v>36</v>
      </c>
      <c r="AH55" s="188"/>
      <c r="AI55" s="188"/>
      <c r="AJ55" s="189"/>
      <c r="AK55" s="189">
        <v>36</v>
      </c>
      <c r="AL55" s="189"/>
      <c r="AM55" s="189"/>
      <c r="AN55" s="186">
        <f>AE55-AF55</f>
        <v>63</v>
      </c>
      <c r="AO55" s="190"/>
      <c r="AP55" s="190">
        <v>2</v>
      </c>
      <c r="AQ55" s="190">
        <v>2</v>
      </c>
      <c r="AR55" s="191"/>
      <c r="AS55" s="192"/>
      <c r="AT55" s="190"/>
      <c r="AU55" s="190"/>
      <c r="AV55" s="193"/>
      <c r="AW55" s="190"/>
      <c r="AX55" s="190"/>
      <c r="AY55" s="190"/>
      <c r="AZ55" s="191"/>
      <c r="BA55" s="192">
        <v>4</v>
      </c>
      <c r="BB55" s="190">
        <v>2</v>
      </c>
      <c r="BC55" s="190"/>
      <c r="BD55" s="193">
        <v>2</v>
      </c>
    </row>
    <row r="56" spans="1:56" s="20" customFormat="1" ht="69.5" customHeight="1" x14ac:dyDescent="0.3">
      <c r="A56" s="91">
        <v>17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248" t="s">
        <v>117</v>
      </c>
      <c r="T56" s="249"/>
      <c r="U56" s="250"/>
      <c r="V56" s="238"/>
      <c r="W56" s="251" t="s">
        <v>96</v>
      </c>
      <c r="X56" s="252"/>
      <c r="Y56" s="252"/>
      <c r="Z56" s="252"/>
      <c r="AA56" s="252"/>
      <c r="AB56" s="252"/>
      <c r="AC56" s="253"/>
      <c r="AD56" s="185">
        <v>4.5</v>
      </c>
      <c r="AE56" s="186">
        <f>AD56*30</f>
        <v>135</v>
      </c>
      <c r="AF56" s="187">
        <f>SUM(AG56:AL56)</f>
        <v>72</v>
      </c>
      <c r="AG56" s="188">
        <v>36</v>
      </c>
      <c r="AH56" s="188"/>
      <c r="AI56" s="188"/>
      <c r="AJ56" s="189"/>
      <c r="AK56" s="189">
        <v>36</v>
      </c>
      <c r="AL56" s="189"/>
      <c r="AM56" s="189"/>
      <c r="AN56" s="186">
        <f>AE56-AF56</f>
        <v>63</v>
      </c>
      <c r="AO56" s="190"/>
      <c r="AP56" s="190">
        <v>2</v>
      </c>
      <c r="AQ56" s="190">
        <v>2</v>
      </c>
      <c r="AR56" s="191"/>
      <c r="AS56" s="192"/>
      <c r="AT56" s="190"/>
      <c r="AU56" s="190"/>
      <c r="AV56" s="193"/>
      <c r="AW56" s="190"/>
      <c r="AX56" s="190"/>
      <c r="AY56" s="190"/>
      <c r="AZ56" s="191"/>
      <c r="BA56" s="192">
        <v>4</v>
      </c>
      <c r="BB56" s="190">
        <v>2</v>
      </c>
      <c r="BC56" s="190"/>
      <c r="BD56" s="193">
        <v>2</v>
      </c>
    </row>
    <row r="57" spans="1:56" s="20" customFormat="1" ht="97.5" customHeight="1" thickBot="1" x14ac:dyDescent="0.35">
      <c r="A57" s="91">
        <v>17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248" t="s">
        <v>113</v>
      </c>
      <c r="T57" s="248"/>
      <c r="U57" s="295"/>
      <c r="V57" s="238"/>
      <c r="W57" s="251" t="s">
        <v>96</v>
      </c>
      <c r="X57" s="252"/>
      <c r="Y57" s="252"/>
      <c r="Z57" s="252"/>
      <c r="AA57" s="252"/>
      <c r="AB57" s="252"/>
      <c r="AC57" s="253"/>
      <c r="AD57" s="185">
        <v>4.5</v>
      </c>
      <c r="AE57" s="186">
        <f>AD57*30</f>
        <v>135</v>
      </c>
      <c r="AF57" s="187">
        <f>SUM(AG57:AL57)</f>
        <v>72</v>
      </c>
      <c r="AG57" s="188">
        <v>36</v>
      </c>
      <c r="AH57" s="188"/>
      <c r="AI57" s="188"/>
      <c r="AJ57" s="189"/>
      <c r="AK57" s="189">
        <v>36</v>
      </c>
      <c r="AL57" s="189"/>
      <c r="AM57" s="189"/>
      <c r="AN57" s="186">
        <f>AE57-AF57</f>
        <v>63</v>
      </c>
      <c r="AO57" s="190"/>
      <c r="AP57" s="190">
        <v>2</v>
      </c>
      <c r="AQ57" s="190">
        <v>2</v>
      </c>
      <c r="AR57" s="191"/>
      <c r="AS57" s="192"/>
      <c r="AT57" s="190"/>
      <c r="AU57" s="190"/>
      <c r="AV57" s="193"/>
      <c r="AW57" s="190"/>
      <c r="AX57" s="190"/>
      <c r="AY57" s="190"/>
      <c r="AZ57" s="191"/>
      <c r="BA57" s="192">
        <v>4</v>
      </c>
      <c r="BB57" s="190">
        <v>2</v>
      </c>
      <c r="BC57" s="190"/>
      <c r="BD57" s="193">
        <v>2</v>
      </c>
    </row>
    <row r="58" spans="1:56" s="20" customFormat="1" ht="51" customHeight="1" x14ac:dyDescent="0.3">
      <c r="A58" s="91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293" t="s">
        <v>110</v>
      </c>
      <c r="T58" s="294"/>
      <c r="U58" s="294"/>
      <c r="V58" s="239"/>
      <c r="W58" s="251"/>
      <c r="X58" s="252"/>
      <c r="Y58" s="252"/>
      <c r="Z58" s="252"/>
      <c r="AA58" s="252"/>
      <c r="AB58" s="252"/>
      <c r="AC58" s="253"/>
      <c r="AD58" s="185"/>
      <c r="AE58" s="186"/>
      <c r="AF58" s="187"/>
      <c r="AG58" s="188"/>
      <c r="AH58" s="188"/>
      <c r="AI58" s="188"/>
      <c r="AJ58" s="189"/>
      <c r="AK58" s="189"/>
      <c r="AL58" s="189"/>
      <c r="AM58" s="189"/>
      <c r="AN58" s="186"/>
      <c r="AO58" s="190"/>
      <c r="AP58" s="190"/>
      <c r="AQ58" s="190"/>
      <c r="AR58" s="191"/>
      <c r="AS58" s="192"/>
      <c r="AT58" s="190"/>
      <c r="AU58" s="190"/>
      <c r="AV58" s="193"/>
      <c r="AW58" s="190"/>
      <c r="AX58" s="190"/>
      <c r="AY58" s="190"/>
      <c r="AZ58" s="191"/>
      <c r="BA58" s="192"/>
      <c r="BB58" s="190"/>
      <c r="BC58" s="190"/>
      <c r="BD58" s="193"/>
    </row>
    <row r="59" spans="1:56" s="20" customFormat="1" ht="86.5" customHeight="1" x14ac:dyDescent="0.3">
      <c r="A59" s="91">
        <v>18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248" t="s">
        <v>116</v>
      </c>
      <c r="T59" s="249"/>
      <c r="U59" s="250"/>
      <c r="V59" s="238"/>
      <c r="W59" s="251" t="s">
        <v>96</v>
      </c>
      <c r="X59" s="252"/>
      <c r="Y59" s="252"/>
      <c r="Z59" s="252"/>
      <c r="AA59" s="252"/>
      <c r="AB59" s="252"/>
      <c r="AC59" s="253"/>
      <c r="AD59" s="185">
        <v>4</v>
      </c>
      <c r="AE59" s="186">
        <f>AD59*30</f>
        <v>120</v>
      </c>
      <c r="AF59" s="187">
        <f>SUM(AG59:AL59)</f>
        <v>54</v>
      </c>
      <c r="AG59" s="188">
        <v>18</v>
      </c>
      <c r="AH59" s="188"/>
      <c r="AI59" s="188"/>
      <c r="AJ59" s="189"/>
      <c r="AK59" s="189">
        <v>36</v>
      </c>
      <c r="AL59" s="189"/>
      <c r="AM59" s="189"/>
      <c r="AN59" s="186">
        <f>AE59-AF59</f>
        <v>66</v>
      </c>
      <c r="AO59" s="190"/>
      <c r="AP59" s="190">
        <v>2</v>
      </c>
      <c r="AQ59" s="190">
        <v>2</v>
      </c>
      <c r="AR59" s="191"/>
      <c r="AS59" s="192"/>
      <c r="AT59" s="190"/>
      <c r="AU59" s="190"/>
      <c r="AV59" s="193"/>
      <c r="AW59" s="190"/>
      <c r="AX59" s="190"/>
      <c r="AY59" s="190"/>
      <c r="AZ59" s="191"/>
      <c r="BA59" s="192">
        <v>3</v>
      </c>
      <c r="BB59" s="190">
        <v>1</v>
      </c>
      <c r="BC59" s="190"/>
      <c r="BD59" s="193">
        <v>2</v>
      </c>
    </row>
    <row r="60" spans="1:56" s="20" customFormat="1" ht="79" customHeight="1" x14ac:dyDescent="0.3">
      <c r="A60" s="91">
        <v>18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248" t="s">
        <v>115</v>
      </c>
      <c r="T60" s="249"/>
      <c r="U60" s="250"/>
      <c r="V60" s="238"/>
      <c r="W60" s="251" t="s">
        <v>96</v>
      </c>
      <c r="X60" s="252"/>
      <c r="Y60" s="252"/>
      <c r="Z60" s="252"/>
      <c r="AA60" s="252"/>
      <c r="AB60" s="252"/>
      <c r="AC60" s="253"/>
      <c r="AD60" s="185">
        <v>4</v>
      </c>
      <c r="AE60" s="186">
        <f>AD60*30</f>
        <v>120</v>
      </c>
      <c r="AF60" s="187">
        <f>SUM(AG60:AL60)</f>
        <v>54</v>
      </c>
      <c r="AG60" s="188">
        <v>18</v>
      </c>
      <c r="AH60" s="188"/>
      <c r="AI60" s="188"/>
      <c r="AJ60" s="189"/>
      <c r="AK60" s="189">
        <v>36</v>
      </c>
      <c r="AL60" s="189"/>
      <c r="AM60" s="189"/>
      <c r="AN60" s="186">
        <f>AE60-AF60</f>
        <v>66</v>
      </c>
      <c r="AO60" s="190"/>
      <c r="AP60" s="190">
        <v>2</v>
      </c>
      <c r="AQ60" s="190">
        <v>2</v>
      </c>
      <c r="AR60" s="191"/>
      <c r="AS60" s="192"/>
      <c r="AT60" s="190"/>
      <c r="AU60" s="190"/>
      <c r="AV60" s="193"/>
      <c r="AW60" s="190"/>
      <c r="AX60" s="190"/>
      <c r="AY60" s="190"/>
      <c r="AZ60" s="191"/>
      <c r="BA60" s="192">
        <v>3</v>
      </c>
      <c r="BB60" s="190">
        <v>1</v>
      </c>
      <c r="BC60" s="190"/>
      <c r="BD60" s="193">
        <v>2</v>
      </c>
    </row>
    <row r="61" spans="1:56" s="20" customFormat="1" ht="94.5" customHeight="1" thickBot="1" x14ac:dyDescent="0.35">
      <c r="A61" s="91">
        <v>18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248" t="s">
        <v>124</v>
      </c>
      <c r="T61" s="249"/>
      <c r="U61" s="250"/>
      <c r="V61" s="238"/>
      <c r="W61" s="251" t="s">
        <v>96</v>
      </c>
      <c r="X61" s="252"/>
      <c r="Y61" s="252"/>
      <c r="Z61" s="252"/>
      <c r="AA61" s="252"/>
      <c r="AB61" s="252"/>
      <c r="AC61" s="253"/>
      <c r="AD61" s="185">
        <v>4</v>
      </c>
      <c r="AE61" s="186">
        <f>AD61*30</f>
        <v>120</v>
      </c>
      <c r="AF61" s="187">
        <f>SUM(AG61:AL61)</f>
        <v>54</v>
      </c>
      <c r="AG61" s="188">
        <v>18</v>
      </c>
      <c r="AH61" s="188"/>
      <c r="AI61" s="188"/>
      <c r="AJ61" s="189"/>
      <c r="AK61" s="189">
        <v>36</v>
      </c>
      <c r="AL61" s="189"/>
      <c r="AM61" s="189"/>
      <c r="AN61" s="186">
        <f>AE61-AF61</f>
        <v>66</v>
      </c>
      <c r="AO61" s="190"/>
      <c r="AP61" s="190">
        <v>2</v>
      </c>
      <c r="AQ61" s="190">
        <v>2</v>
      </c>
      <c r="AR61" s="191"/>
      <c r="AS61" s="192"/>
      <c r="AT61" s="190"/>
      <c r="AU61" s="190"/>
      <c r="AV61" s="193"/>
      <c r="AW61" s="190"/>
      <c r="AX61" s="190"/>
      <c r="AY61" s="190"/>
      <c r="AZ61" s="191"/>
      <c r="BA61" s="192">
        <v>3</v>
      </c>
      <c r="BB61" s="190">
        <v>1</v>
      </c>
      <c r="BC61" s="190"/>
      <c r="BD61" s="193">
        <v>2</v>
      </c>
    </row>
    <row r="62" spans="1:56" s="21" customFormat="1" ht="50.15" customHeight="1" thickBot="1" x14ac:dyDescent="0.35">
      <c r="A62" s="276" t="s">
        <v>80</v>
      </c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93">
        <f>AD43+AD47+AD51+AD55+AD59</f>
        <v>23.5</v>
      </c>
      <c r="AE62" s="147">
        <f>AE43+AE47+AE51+AE55+AE59</f>
        <v>705</v>
      </c>
      <c r="AF62" s="147">
        <f>AF43+AF47+AF51+AF55+AF59</f>
        <v>288</v>
      </c>
      <c r="AG62" s="160">
        <f>AG43+AG47+AG51+AG55+AG59</f>
        <v>108</v>
      </c>
      <c r="AH62" s="148"/>
      <c r="AI62" s="148"/>
      <c r="AJ62" s="148"/>
      <c r="AK62" s="147">
        <f>AK43+AK47+AK51+AK55+AK59</f>
        <v>180</v>
      </c>
      <c r="AL62" s="148"/>
      <c r="AM62" s="148"/>
      <c r="AN62" s="147">
        <f>AN43+AN47+AN51+AN55+AN59</f>
        <v>417</v>
      </c>
      <c r="AO62" s="151">
        <v>3</v>
      </c>
      <c r="AP62" s="152">
        <v>2</v>
      </c>
      <c r="AQ62" s="152">
        <v>5</v>
      </c>
      <c r="AR62" s="153"/>
      <c r="AS62" s="154"/>
      <c r="AT62" s="152">
        <v>3</v>
      </c>
      <c r="AU62" s="152"/>
      <c r="AV62" s="155"/>
      <c r="AW62" s="152"/>
      <c r="AX62" s="156"/>
      <c r="AY62" s="156"/>
      <c r="AZ62" s="153"/>
      <c r="BA62" s="147">
        <f>BA43+BA47+BA51+BA55+BA59</f>
        <v>16</v>
      </c>
      <c r="BB62" s="147">
        <f>BB43+BB47+BB51+BB55+BB59</f>
        <v>6</v>
      </c>
      <c r="BC62" s="157"/>
      <c r="BD62" s="147">
        <f>BD43+BD47+BD51+BD55+BD59</f>
        <v>10</v>
      </c>
    </row>
    <row r="63" spans="1:56" s="21" customFormat="1" ht="50.15" customHeight="1" thickBot="1" x14ac:dyDescent="0.35">
      <c r="A63" s="276" t="s">
        <v>82</v>
      </c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159">
        <f>AD62</f>
        <v>23.5</v>
      </c>
      <c r="AE63" s="149">
        <f t="shared" ref="AE63:BD63" si="14">AE62</f>
        <v>705</v>
      </c>
      <c r="AF63" s="148">
        <f t="shared" si="14"/>
        <v>288</v>
      </c>
      <c r="AG63" s="161">
        <f t="shared" si="14"/>
        <v>108</v>
      </c>
      <c r="AH63" s="148"/>
      <c r="AI63" s="148"/>
      <c r="AJ63" s="148"/>
      <c r="AK63" s="148">
        <f t="shared" si="14"/>
        <v>180</v>
      </c>
      <c r="AL63" s="148"/>
      <c r="AM63" s="148"/>
      <c r="AN63" s="150">
        <f t="shared" si="14"/>
        <v>417</v>
      </c>
      <c r="AO63" s="151">
        <f t="shared" si="14"/>
        <v>3</v>
      </c>
      <c r="AP63" s="152">
        <f t="shared" si="14"/>
        <v>2</v>
      </c>
      <c r="AQ63" s="152">
        <f t="shared" si="14"/>
        <v>5</v>
      </c>
      <c r="AR63" s="153"/>
      <c r="AS63" s="154"/>
      <c r="AT63" s="152">
        <f t="shared" si="14"/>
        <v>3</v>
      </c>
      <c r="AU63" s="152"/>
      <c r="AV63" s="155"/>
      <c r="AW63" s="152"/>
      <c r="AX63" s="156"/>
      <c r="AY63" s="156"/>
      <c r="AZ63" s="153"/>
      <c r="BA63" s="157">
        <f t="shared" si="14"/>
        <v>16</v>
      </c>
      <c r="BB63" s="157">
        <f t="shared" si="14"/>
        <v>6</v>
      </c>
      <c r="BC63" s="157"/>
      <c r="BD63" s="158">
        <f t="shared" si="14"/>
        <v>10</v>
      </c>
    </row>
    <row r="64" spans="1:56" s="20" customFormat="1" ht="50.15" customHeight="1" thickBot="1" x14ac:dyDescent="0.35">
      <c r="A64" s="278" t="s">
        <v>81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147">
        <f>AD63+AD39</f>
        <v>60</v>
      </c>
      <c r="AE64" s="149">
        <f>AE63+AE39</f>
        <v>1800</v>
      </c>
      <c r="AF64" s="148">
        <f>AF63+AF39</f>
        <v>837</v>
      </c>
      <c r="AG64" s="161">
        <f>AG63+AG39</f>
        <v>351</v>
      </c>
      <c r="AH64" s="148"/>
      <c r="AI64" s="148">
        <f>AI63+AI39</f>
        <v>180</v>
      </c>
      <c r="AJ64" s="148"/>
      <c r="AK64" s="148">
        <f>AK63+AK39</f>
        <v>306</v>
      </c>
      <c r="AL64" s="148"/>
      <c r="AM64" s="148"/>
      <c r="AN64" s="150">
        <f>AN63+AN39</f>
        <v>963</v>
      </c>
      <c r="AO64" s="151">
        <f>AO63+AO39</f>
        <v>6</v>
      </c>
      <c r="AP64" s="152">
        <v>11</v>
      </c>
      <c r="AQ64" s="152">
        <v>14</v>
      </c>
      <c r="AR64" s="153"/>
      <c r="AS64" s="154">
        <v>1</v>
      </c>
      <c r="AT64" s="152">
        <f>AT63+AT39</f>
        <v>7</v>
      </c>
      <c r="AU64" s="152"/>
      <c r="AV64" s="155">
        <f t="shared" ref="AV64:BD64" si="15">AV63+AV39</f>
        <v>1</v>
      </c>
      <c r="AW64" s="156">
        <f t="shared" si="15"/>
        <v>24.5</v>
      </c>
      <c r="AX64" s="152">
        <f t="shared" si="15"/>
        <v>12.5</v>
      </c>
      <c r="AY64" s="152">
        <f t="shared" si="15"/>
        <v>5</v>
      </c>
      <c r="AZ64" s="153">
        <f t="shared" si="15"/>
        <v>7</v>
      </c>
      <c r="BA64" s="157">
        <f t="shared" si="15"/>
        <v>22</v>
      </c>
      <c r="BB64" s="157">
        <f t="shared" si="15"/>
        <v>7</v>
      </c>
      <c r="BC64" s="157">
        <f t="shared" si="15"/>
        <v>5</v>
      </c>
      <c r="BD64" s="158">
        <f t="shared" si="15"/>
        <v>10</v>
      </c>
    </row>
    <row r="65" spans="1:56" s="20" customFormat="1" ht="40" customHeight="1" thickTop="1" x14ac:dyDescent="0.3">
      <c r="A65" s="280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282"/>
      <c r="U65" s="282"/>
      <c r="V65" s="110"/>
      <c r="W65" s="110"/>
      <c r="X65" s="111"/>
      <c r="Y65" s="111"/>
      <c r="Z65" s="112"/>
      <c r="AA65" s="283" t="s">
        <v>28</v>
      </c>
      <c r="AB65" s="284"/>
      <c r="AC65" s="285"/>
      <c r="AD65" s="271" t="s">
        <v>29</v>
      </c>
      <c r="AE65" s="272"/>
      <c r="AF65" s="272"/>
      <c r="AG65" s="272"/>
      <c r="AH65" s="272"/>
      <c r="AI65" s="272"/>
      <c r="AJ65" s="272"/>
      <c r="AK65" s="272"/>
      <c r="AL65" s="272"/>
      <c r="AM65" s="272"/>
      <c r="AN65" s="273"/>
      <c r="AO65" s="162">
        <v>6</v>
      </c>
      <c r="AP65" s="162"/>
      <c r="AQ65" s="162"/>
      <c r="AR65" s="163"/>
      <c r="AS65" s="164"/>
      <c r="AT65" s="162"/>
      <c r="AU65" s="162"/>
      <c r="AV65" s="165"/>
      <c r="AW65" s="162">
        <v>3</v>
      </c>
      <c r="AX65" s="162"/>
      <c r="AY65" s="162"/>
      <c r="AZ65" s="163"/>
      <c r="BA65" s="166">
        <v>3</v>
      </c>
      <c r="BB65" s="167"/>
      <c r="BC65" s="167"/>
      <c r="BD65" s="168"/>
    </row>
    <row r="66" spans="1:56" s="20" customFormat="1" ht="40" customHeight="1" x14ac:dyDescent="0.3">
      <c r="A66" s="281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274"/>
      <c r="U66" s="274"/>
      <c r="V66" s="113"/>
      <c r="W66" s="113"/>
      <c r="X66" s="89"/>
      <c r="Y66" s="89"/>
      <c r="Z66" s="89"/>
      <c r="AA66" s="286"/>
      <c r="AB66" s="287"/>
      <c r="AC66" s="288"/>
      <c r="AD66" s="260" t="s">
        <v>30</v>
      </c>
      <c r="AE66" s="261"/>
      <c r="AF66" s="261"/>
      <c r="AG66" s="261"/>
      <c r="AH66" s="261"/>
      <c r="AI66" s="261"/>
      <c r="AJ66" s="261"/>
      <c r="AK66" s="261"/>
      <c r="AL66" s="261"/>
      <c r="AM66" s="262"/>
      <c r="AN66" s="263"/>
      <c r="AO66" s="169"/>
      <c r="AP66" s="169">
        <v>11</v>
      </c>
      <c r="AQ66" s="169"/>
      <c r="AR66" s="170"/>
      <c r="AS66" s="171"/>
      <c r="AT66" s="169"/>
      <c r="AU66" s="169"/>
      <c r="AV66" s="172"/>
      <c r="AW66" s="169"/>
      <c r="AX66" s="169">
        <v>6</v>
      </c>
      <c r="AY66" s="169"/>
      <c r="AZ66" s="170"/>
      <c r="BA66" s="173"/>
      <c r="BB66" s="169">
        <v>5</v>
      </c>
      <c r="BC66" s="174"/>
      <c r="BD66" s="175"/>
    </row>
    <row r="67" spans="1:56" s="20" customFormat="1" ht="40" customHeight="1" x14ac:dyDescent="0.3">
      <c r="A67" s="281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274"/>
      <c r="U67" s="274"/>
      <c r="V67" s="113"/>
      <c r="W67" s="113"/>
      <c r="X67" s="89"/>
      <c r="Y67" s="89"/>
      <c r="Z67" s="89"/>
      <c r="AA67" s="286"/>
      <c r="AB67" s="287"/>
      <c r="AC67" s="288"/>
      <c r="AD67" s="260" t="s">
        <v>31</v>
      </c>
      <c r="AE67" s="261"/>
      <c r="AF67" s="261"/>
      <c r="AG67" s="261"/>
      <c r="AH67" s="261"/>
      <c r="AI67" s="261"/>
      <c r="AJ67" s="261"/>
      <c r="AK67" s="261"/>
      <c r="AL67" s="261"/>
      <c r="AM67" s="262"/>
      <c r="AN67" s="263"/>
      <c r="AO67" s="169"/>
      <c r="AP67" s="169"/>
      <c r="AQ67" s="169">
        <v>14</v>
      </c>
      <c r="AR67" s="170"/>
      <c r="AS67" s="171"/>
      <c r="AT67" s="169"/>
      <c r="AU67" s="169"/>
      <c r="AV67" s="172"/>
      <c r="AW67" s="169"/>
      <c r="AX67" s="169"/>
      <c r="AY67" s="169">
        <v>7</v>
      </c>
      <c r="AZ67" s="170"/>
      <c r="BA67" s="173"/>
      <c r="BB67" s="174"/>
      <c r="BC67" s="176">
        <v>7</v>
      </c>
      <c r="BD67" s="175"/>
    </row>
    <row r="68" spans="1:56" s="20" customFormat="1" ht="40" customHeight="1" x14ac:dyDescent="0.3">
      <c r="A68" s="281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2" t="s">
        <v>32</v>
      </c>
      <c r="T68" s="275"/>
      <c r="U68" s="275"/>
      <c r="V68" s="113"/>
      <c r="W68" s="113"/>
      <c r="X68" s="89"/>
      <c r="Y68" s="89"/>
      <c r="Z68" s="89"/>
      <c r="AA68" s="286"/>
      <c r="AB68" s="287"/>
      <c r="AC68" s="288"/>
      <c r="AD68" s="260" t="s">
        <v>33</v>
      </c>
      <c r="AE68" s="261"/>
      <c r="AF68" s="261"/>
      <c r="AG68" s="261"/>
      <c r="AH68" s="261"/>
      <c r="AI68" s="261"/>
      <c r="AJ68" s="261"/>
      <c r="AK68" s="261"/>
      <c r="AL68" s="261"/>
      <c r="AM68" s="262"/>
      <c r="AN68" s="263"/>
      <c r="AO68" s="169"/>
      <c r="AP68" s="169"/>
      <c r="AQ68" s="169"/>
      <c r="AR68" s="170"/>
      <c r="AS68" s="171"/>
      <c r="AT68" s="169"/>
      <c r="AU68" s="169"/>
      <c r="AV68" s="172"/>
      <c r="AW68" s="169"/>
      <c r="AX68" s="169"/>
      <c r="AY68" s="169"/>
      <c r="AZ68" s="170"/>
      <c r="BA68" s="173"/>
      <c r="BB68" s="174"/>
      <c r="BC68" s="174"/>
      <c r="BD68" s="175"/>
    </row>
    <row r="69" spans="1:56" s="20" customFormat="1" ht="40" customHeight="1" x14ac:dyDescent="0.6">
      <c r="A69" s="281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292" t="s">
        <v>41</v>
      </c>
      <c r="T69" s="264"/>
      <c r="U69" s="145"/>
      <c r="V69" s="113"/>
      <c r="W69" s="113"/>
      <c r="X69" s="114"/>
      <c r="Y69" s="114"/>
      <c r="Z69" s="114"/>
      <c r="AA69" s="286"/>
      <c r="AB69" s="287"/>
      <c r="AC69" s="288"/>
      <c r="AD69" s="260" t="s">
        <v>34</v>
      </c>
      <c r="AE69" s="261"/>
      <c r="AF69" s="261"/>
      <c r="AG69" s="261"/>
      <c r="AH69" s="261"/>
      <c r="AI69" s="261"/>
      <c r="AJ69" s="261"/>
      <c r="AK69" s="261"/>
      <c r="AL69" s="261"/>
      <c r="AM69" s="262"/>
      <c r="AN69" s="263"/>
      <c r="AO69" s="169"/>
      <c r="AP69" s="169"/>
      <c r="AQ69" s="169"/>
      <c r="AR69" s="170"/>
      <c r="AS69" s="171">
        <v>1</v>
      </c>
      <c r="AT69" s="169"/>
      <c r="AU69" s="169"/>
      <c r="AV69" s="172"/>
      <c r="AW69" s="169">
        <v>1</v>
      </c>
      <c r="AX69" s="169"/>
      <c r="AY69" s="169"/>
      <c r="AZ69" s="170"/>
      <c r="BA69" s="177"/>
      <c r="BB69" s="174"/>
      <c r="BC69" s="174"/>
      <c r="BD69" s="175"/>
    </row>
    <row r="70" spans="1:56" s="20" customFormat="1" ht="40" customHeight="1" x14ac:dyDescent="0.3">
      <c r="A70" s="281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256" t="s">
        <v>42</v>
      </c>
      <c r="T70" s="264"/>
      <c r="U70" s="145"/>
      <c r="V70" s="113"/>
      <c r="W70" s="113"/>
      <c r="X70" s="89"/>
      <c r="Y70" s="89"/>
      <c r="Z70" s="89"/>
      <c r="AA70" s="286"/>
      <c r="AB70" s="287"/>
      <c r="AC70" s="288"/>
      <c r="AD70" s="260" t="s">
        <v>21</v>
      </c>
      <c r="AE70" s="261"/>
      <c r="AF70" s="261"/>
      <c r="AG70" s="261"/>
      <c r="AH70" s="261"/>
      <c r="AI70" s="261"/>
      <c r="AJ70" s="261"/>
      <c r="AK70" s="261"/>
      <c r="AL70" s="261"/>
      <c r="AM70" s="262"/>
      <c r="AN70" s="263"/>
      <c r="AO70" s="169"/>
      <c r="AP70" s="169"/>
      <c r="AQ70" s="169"/>
      <c r="AR70" s="170"/>
      <c r="AS70" s="171"/>
      <c r="AT70" s="169">
        <v>7</v>
      </c>
      <c r="AU70" s="169"/>
      <c r="AV70" s="172"/>
      <c r="AW70" s="169"/>
      <c r="AX70" s="169">
        <v>4</v>
      </c>
      <c r="AY70" s="169"/>
      <c r="AZ70" s="170"/>
      <c r="BA70" s="173"/>
      <c r="BB70" s="176">
        <v>3</v>
      </c>
      <c r="BC70" s="174"/>
      <c r="BD70" s="175"/>
    </row>
    <row r="71" spans="1:56" s="20" customFormat="1" ht="40" customHeight="1" x14ac:dyDescent="0.3">
      <c r="A71" s="281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256" t="s">
        <v>43</v>
      </c>
      <c r="T71" s="264"/>
      <c r="U71" s="145"/>
      <c r="V71" s="113"/>
      <c r="W71" s="113"/>
      <c r="X71" s="89"/>
      <c r="Y71" s="89"/>
      <c r="Z71" s="89"/>
      <c r="AA71" s="286"/>
      <c r="AB71" s="287"/>
      <c r="AC71" s="288"/>
      <c r="AD71" s="260" t="s">
        <v>22</v>
      </c>
      <c r="AE71" s="261"/>
      <c r="AF71" s="261"/>
      <c r="AG71" s="261"/>
      <c r="AH71" s="261"/>
      <c r="AI71" s="261"/>
      <c r="AJ71" s="261"/>
      <c r="AK71" s="261"/>
      <c r="AL71" s="261"/>
      <c r="AM71" s="262"/>
      <c r="AN71" s="263"/>
      <c r="AO71" s="169"/>
      <c r="AP71" s="169"/>
      <c r="AQ71" s="169"/>
      <c r="AR71" s="170"/>
      <c r="AS71" s="171"/>
      <c r="AT71" s="169"/>
      <c r="AU71" s="169"/>
      <c r="AV71" s="172"/>
      <c r="AW71" s="169"/>
      <c r="AX71" s="169"/>
      <c r="AY71" s="169"/>
      <c r="AZ71" s="170"/>
      <c r="BA71" s="173"/>
      <c r="BB71" s="174"/>
      <c r="BC71" s="174"/>
      <c r="BD71" s="175"/>
    </row>
    <row r="72" spans="1:56" s="20" customFormat="1" ht="40" customHeight="1" thickBot="1" x14ac:dyDescent="0.35">
      <c r="A72" s="281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256" t="s">
        <v>44</v>
      </c>
      <c r="T72" s="264"/>
      <c r="U72" s="264"/>
      <c r="V72" s="113"/>
      <c r="W72" s="113"/>
      <c r="X72" s="89"/>
      <c r="Y72" s="89"/>
      <c r="Z72" s="89"/>
      <c r="AA72" s="289"/>
      <c r="AB72" s="290"/>
      <c r="AC72" s="291"/>
      <c r="AD72" s="265" t="s">
        <v>35</v>
      </c>
      <c r="AE72" s="266"/>
      <c r="AF72" s="266"/>
      <c r="AG72" s="266"/>
      <c r="AH72" s="266"/>
      <c r="AI72" s="266"/>
      <c r="AJ72" s="266"/>
      <c r="AK72" s="266"/>
      <c r="AL72" s="266"/>
      <c r="AM72" s="267"/>
      <c r="AN72" s="268"/>
      <c r="AO72" s="178"/>
      <c r="AP72" s="178"/>
      <c r="AQ72" s="178"/>
      <c r="AR72" s="179"/>
      <c r="AS72" s="180"/>
      <c r="AT72" s="178"/>
      <c r="AU72" s="178"/>
      <c r="AV72" s="181">
        <v>1</v>
      </c>
      <c r="AW72" s="178"/>
      <c r="AX72" s="178"/>
      <c r="AY72" s="178"/>
      <c r="AZ72" s="179">
        <v>1</v>
      </c>
      <c r="BA72" s="182"/>
      <c r="BB72" s="183"/>
      <c r="BC72" s="183"/>
      <c r="BD72" s="184"/>
    </row>
    <row r="73" spans="1:56" s="20" customFormat="1" ht="14.5" thickTop="1" x14ac:dyDescent="0.3">
      <c r="V73" s="22"/>
      <c r="W73" s="22"/>
      <c r="X73" s="22"/>
      <c r="Y73" s="22"/>
      <c r="Z73" s="22"/>
      <c r="AA73" s="22"/>
      <c r="AB73" s="22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56" s="20" customFormat="1" ht="14" x14ac:dyDescent="0.3">
      <c r="V74" s="22"/>
      <c r="W74" s="22"/>
      <c r="X74" s="22"/>
      <c r="Y74" s="22"/>
      <c r="Z74" s="22"/>
      <c r="AA74" s="22"/>
      <c r="AB74" s="22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56" s="88" customFormat="1" ht="33.75" customHeight="1" x14ac:dyDescent="0.7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256"/>
      <c r="U75" s="257"/>
      <c r="V75" s="257"/>
      <c r="W75" s="257"/>
      <c r="X75" s="118"/>
      <c r="Y75" s="118"/>
      <c r="Z75" s="118"/>
      <c r="AA75" s="119"/>
      <c r="AB75" s="122"/>
      <c r="AC75" s="122"/>
      <c r="AD75" s="254" t="s">
        <v>90</v>
      </c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122"/>
      <c r="BC75" s="122"/>
      <c r="BD75" s="122"/>
    </row>
    <row r="76" spans="1:56" s="88" customFormat="1" ht="25" customHeight="1" x14ac:dyDescent="0.3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U76" s="123"/>
      <c r="V76" s="123"/>
      <c r="W76" s="123"/>
      <c r="X76" s="122"/>
      <c r="Y76" s="122"/>
      <c r="Z76" s="122"/>
      <c r="AA76" s="122"/>
      <c r="AB76" s="122"/>
      <c r="AC76" s="122"/>
      <c r="AD76" s="121"/>
      <c r="AE76" s="122"/>
      <c r="AF76" s="122"/>
      <c r="AG76" s="122"/>
      <c r="AH76" s="122"/>
      <c r="AI76" s="121"/>
      <c r="AJ76" s="121"/>
      <c r="AK76" s="121"/>
      <c r="AL76" s="121"/>
      <c r="AM76" s="122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</row>
    <row r="77" spans="1:56" s="88" customFormat="1" ht="25" customHeight="1" x14ac:dyDescent="0.35">
      <c r="T77" s="125"/>
      <c r="U77" s="121"/>
      <c r="V77" s="121"/>
      <c r="W77" s="121"/>
      <c r="X77" s="122"/>
      <c r="Y77" s="122"/>
      <c r="Z77" s="126"/>
      <c r="AA77" s="122"/>
      <c r="AB77" s="127"/>
      <c r="AC77" s="127"/>
      <c r="AD77" s="127"/>
      <c r="AE77" s="127"/>
      <c r="AF77" s="127"/>
      <c r="AG77" s="122"/>
      <c r="AH77" s="122"/>
      <c r="AI77" s="121"/>
      <c r="AJ77" s="121"/>
      <c r="AK77" s="121"/>
      <c r="AL77" s="121"/>
      <c r="AM77" s="122"/>
      <c r="AN77" s="128"/>
      <c r="AO77" s="129"/>
      <c r="AP77" s="128"/>
      <c r="AQ77" s="129"/>
      <c r="AR77" s="120"/>
      <c r="AS77" s="130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</row>
    <row r="78" spans="1:56" s="20" customFormat="1" ht="36.75" customHeight="1" x14ac:dyDescent="0.65">
      <c r="T78" s="30"/>
      <c r="U78" s="61" t="s">
        <v>91</v>
      </c>
      <c r="V78" s="33"/>
      <c r="W78" s="66"/>
      <c r="X78" s="67"/>
      <c r="Y78" s="67"/>
      <c r="Z78" s="258" t="s">
        <v>88</v>
      </c>
      <c r="AA78" s="259"/>
      <c r="AB78" s="259"/>
      <c r="AC78" s="259"/>
      <c r="AD78" s="71"/>
      <c r="AE78" s="34"/>
      <c r="AG78" s="27"/>
      <c r="AH78" s="27"/>
      <c r="AI78" s="27"/>
      <c r="AJ78" s="27"/>
      <c r="AK78" s="27"/>
      <c r="AL78" s="27"/>
      <c r="AM78" s="269" t="s">
        <v>37</v>
      </c>
      <c r="AN78" s="270"/>
      <c r="AO78" s="270"/>
      <c r="AP78" s="270"/>
      <c r="AQ78" s="66"/>
      <c r="AR78" s="66"/>
      <c r="AS78" s="67"/>
      <c r="AT78" s="146" t="s">
        <v>89</v>
      </c>
      <c r="AU78" s="146"/>
      <c r="AV78" s="146"/>
      <c r="AW78" s="68"/>
      <c r="AX78" s="146"/>
      <c r="AY78" s="69" t="s">
        <v>36</v>
      </c>
      <c r="AZ78" s="70"/>
      <c r="BA78" s="70"/>
    </row>
    <row r="79" spans="1:56" s="32" customFormat="1" ht="38.25" customHeight="1" x14ac:dyDescent="0.4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5"/>
      <c r="U79" s="36"/>
      <c r="V79" s="33"/>
      <c r="W79" s="37"/>
      <c r="X79" s="38" t="s">
        <v>38</v>
      </c>
      <c r="Z79" s="39"/>
      <c r="AA79" s="40" t="s">
        <v>39</v>
      </c>
      <c r="AB79" s="41"/>
      <c r="AC79" s="41"/>
      <c r="AD79" s="41"/>
      <c r="AE79" s="41"/>
      <c r="AG79" s="42"/>
      <c r="AH79" s="42"/>
      <c r="AI79" s="42"/>
      <c r="AJ79" s="42"/>
      <c r="AK79" s="42"/>
      <c r="AL79" s="42"/>
      <c r="AM79" s="270"/>
      <c r="AN79" s="270"/>
      <c r="AO79" s="270"/>
      <c r="AP79" s="270"/>
      <c r="AR79" s="38" t="s">
        <v>38</v>
      </c>
      <c r="AT79" s="39"/>
      <c r="AV79" s="40" t="s">
        <v>39</v>
      </c>
      <c r="AW79" s="41"/>
      <c r="AX79" s="41"/>
      <c r="AY79" s="41"/>
    </row>
    <row r="80" spans="1:56" s="20" customFormat="1" ht="25" customHeight="1" x14ac:dyDescent="0.65">
      <c r="A80" s="77"/>
      <c r="T80" s="43"/>
      <c r="U80" s="36"/>
      <c r="V80" s="33"/>
      <c r="W80" s="48"/>
      <c r="X80" s="37"/>
      <c r="Y80" s="37"/>
      <c r="Z80" s="34"/>
      <c r="AA80" s="49"/>
      <c r="AB80" s="47"/>
      <c r="AC80" s="34"/>
      <c r="AD80" s="35"/>
      <c r="AE80" s="34"/>
      <c r="AG80" s="29"/>
      <c r="AH80" s="29"/>
      <c r="AI80" s="28"/>
      <c r="AJ80" s="28"/>
      <c r="AK80" s="28"/>
      <c r="AL80" s="28"/>
      <c r="AM80" s="29"/>
      <c r="AN80" s="50"/>
      <c r="AO80" s="33"/>
      <c r="AP80" s="33"/>
      <c r="AQ80" s="44"/>
      <c r="AR80" s="44"/>
      <c r="AS80" s="37"/>
      <c r="AT80" s="34"/>
      <c r="AU80" s="47"/>
      <c r="AV80" s="47"/>
      <c r="AW80" s="35"/>
      <c r="AX80" s="47"/>
      <c r="AY80" s="34"/>
    </row>
    <row r="81" spans="1:52" s="20" customFormat="1" ht="25" customHeight="1" x14ac:dyDescent="0.35">
      <c r="T81" s="30"/>
      <c r="U81" s="51"/>
      <c r="V81" s="44"/>
      <c r="W81" s="46"/>
      <c r="X81" s="38"/>
      <c r="Z81" s="39"/>
      <c r="AA81" s="40"/>
      <c r="AB81" s="45"/>
      <c r="AD81" s="41"/>
      <c r="AE81" s="45"/>
      <c r="AG81" s="29"/>
      <c r="AH81" s="29"/>
      <c r="AI81" s="29"/>
      <c r="AJ81" s="29"/>
      <c r="AK81" s="29"/>
      <c r="AL81" s="29"/>
      <c r="AM81" s="29"/>
      <c r="AN81" s="52"/>
      <c r="AO81" s="53"/>
      <c r="AP81" s="52"/>
      <c r="AR81" s="38"/>
      <c r="AT81" s="39"/>
      <c r="AU81" s="32"/>
      <c r="AV81" s="40"/>
      <c r="AW81" s="41"/>
      <c r="AX81" s="41"/>
      <c r="AY81" s="41"/>
    </row>
    <row r="82" spans="1:52" s="20" customFormat="1" ht="18" customHeight="1" x14ac:dyDescent="0.3">
      <c r="U82" s="19"/>
      <c r="V82" s="57"/>
      <c r="W82" s="26"/>
      <c r="X82" s="54"/>
      <c r="Y82" s="54"/>
      <c r="Z82" s="54"/>
      <c r="AA82" s="54"/>
      <c r="AB82" s="54"/>
      <c r="AC82" s="54"/>
      <c r="AD82" s="29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28"/>
      <c r="AS82" s="7"/>
      <c r="AT82" s="7"/>
      <c r="AU82" s="7"/>
      <c r="AV82" s="7"/>
      <c r="AW82" s="7"/>
      <c r="AX82" s="7"/>
      <c r="AY82" s="28"/>
      <c r="AZ82" s="28"/>
    </row>
    <row r="83" spans="1:52" s="20" customFormat="1" ht="14" x14ac:dyDescent="0.3">
      <c r="T83" s="56"/>
      <c r="X83" s="58"/>
      <c r="Y83" s="58"/>
      <c r="Z83" s="31"/>
      <c r="AA83" s="58"/>
      <c r="AB83" s="58"/>
      <c r="AC83" s="58"/>
      <c r="AE83" s="31"/>
      <c r="AF83" s="31"/>
      <c r="AG83" s="58"/>
      <c r="AH83" s="58"/>
      <c r="AM83" s="58"/>
      <c r="AN83" s="58"/>
      <c r="AR83" s="1"/>
      <c r="AS83" s="1"/>
      <c r="AT83" s="1"/>
      <c r="AU83" s="1"/>
      <c r="AV83" s="1"/>
      <c r="AW83" s="1"/>
      <c r="AX83" s="1"/>
    </row>
    <row r="84" spans="1:52" ht="14" x14ac:dyDescent="0.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30"/>
      <c r="U84" s="59"/>
      <c r="V84" s="1"/>
      <c r="W84" s="59"/>
      <c r="X84" s="1"/>
      <c r="Y84" s="1"/>
      <c r="Z84" s="1"/>
      <c r="AA84" s="1"/>
      <c r="AB84" s="1"/>
      <c r="AC84" s="1"/>
    </row>
    <row r="85" spans="1:52" x14ac:dyDescent="0.25">
      <c r="T85" s="1"/>
    </row>
  </sheetData>
  <mergeCells count="153">
    <mergeCell ref="W45:AC45"/>
    <mergeCell ref="W47:AC47"/>
    <mergeCell ref="W48:AC48"/>
    <mergeCell ref="W49:AC49"/>
    <mergeCell ref="W51:AC51"/>
    <mergeCell ref="W52:AC52"/>
    <mergeCell ref="AW17:AW18"/>
    <mergeCell ref="AX17:AZ17"/>
    <mergeCell ref="BA17:BA18"/>
    <mergeCell ref="BB17:BD17"/>
    <mergeCell ref="AS15:AS18"/>
    <mergeCell ref="AT15:AT18"/>
    <mergeCell ref="AU15:AU18"/>
    <mergeCell ref="AV15:AV18"/>
    <mergeCell ref="AW15:AZ15"/>
    <mergeCell ref="BA15:BD15"/>
    <mergeCell ref="A1:BD1"/>
    <mergeCell ref="A3:BD3"/>
    <mergeCell ref="A4:BD4"/>
    <mergeCell ref="V5:AR5"/>
    <mergeCell ref="AY5:BC5"/>
    <mergeCell ref="S6:T6"/>
    <mergeCell ref="AY6:BC6"/>
    <mergeCell ref="AC10:AR10"/>
    <mergeCell ref="AY10:BD10"/>
    <mergeCell ref="AC7:AR7"/>
    <mergeCell ref="AY7:BD7"/>
    <mergeCell ref="V8:AB8"/>
    <mergeCell ref="AC8:AR8"/>
    <mergeCell ref="AY8:BD8"/>
    <mergeCell ref="S9:T9"/>
    <mergeCell ref="AC9:AR9"/>
    <mergeCell ref="AY9:BD9"/>
    <mergeCell ref="A12:A18"/>
    <mergeCell ref="S12:U18"/>
    <mergeCell ref="V12:AC18"/>
    <mergeCell ref="AD12:AE14"/>
    <mergeCell ref="AF12:AM14"/>
    <mergeCell ref="AN12:AN18"/>
    <mergeCell ref="AO12:AV14"/>
    <mergeCell ref="AW12:BD12"/>
    <mergeCell ref="AW13:BD13"/>
    <mergeCell ref="AW14:BD14"/>
    <mergeCell ref="AD15:AD18"/>
    <mergeCell ref="AE15:AE18"/>
    <mergeCell ref="AF15:AF18"/>
    <mergeCell ref="AG15:AM15"/>
    <mergeCell ref="AO15:AO18"/>
    <mergeCell ref="AP15:AP18"/>
    <mergeCell ref="AQ15:AQ18"/>
    <mergeCell ref="AR15:AR18"/>
    <mergeCell ref="AG16:AH17"/>
    <mergeCell ref="AI16:AJ17"/>
    <mergeCell ref="AK16:AL17"/>
    <mergeCell ref="AM16:AM18"/>
    <mergeCell ref="AW16:AZ16"/>
    <mergeCell ref="BA16:BD16"/>
    <mergeCell ref="S27:U27"/>
    <mergeCell ref="V27:AC27"/>
    <mergeCell ref="S19:U19"/>
    <mergeCell ref="V19:AC19"/>
    <mergeCell ref="A20:BD20"/>
    <mergeCell ref="A21:BD21"/>
    <mergeCell ref="S22:U22"/>
    <mergeCell ref="V22:AC22"/>
    <mergeCell ref="S25:U25"/>
    <mergeCell ref="V25:AC25"/>
    <mergeCell ref="S23:U23"/>
    <mergeCell ref="V23:AC23"/>
    <mergeCell ref="A39:AC39"/>
    <mergeCell ref="A40:BD40"/>
    <mergeCell ref="A38:AC38"/>
    <mergeCell ref="A29:BD29"/>
    <mergeCell ref="S24:U24"/>
    <mergeCell ref="V24:AC24"/>
    <mergeCell ref="S26:U26"/>
    <mergeCell ref="V26:AC26"/>
    <mergeCell ref="A28:AC28"/>
    <mergeCell ref="A35:BD35"/>
    <mergeCell ref="S36:U36"/>
    <mergeCell ref="V36:AC36"/>
    <mergeCell ref="S37:U37"/>
    <mergeCell ref="V37:AC37"/>
    <mergeCell ref="S33:U33"/>
    <mergeCell ref="V33:AC33"/>
    <mergeCell ref="S31:U31"/>
    <mergeCell ref="V31:AC31"/>
    <mergeCell ref="S32:U32"/>
    <mergeCell ref="V32:AC32"/>
    <mergeCell ref="S30:U30"/>
    <mergeCell ref="V30:AC30"/>
    <mergeCell ref="S34:U34"/>
    <mergeCell ref="V34:AC34"/>
    <mergeCell ref="S42:U42"/>
    <mergeCell ref="S45:U45"/>
    <mergeCell ref="S43:U43"/>
    <mergeCell ref="S44:U44"/>
    <mergeCell ref="S53:U53"/>
    <mergeCell ref="S55:U55"/>
    <mergeCell ref="S58:U58"/>
    <mergeCell ref="A41:BD41"/>
    <mergeCell ref="S46:U46"/>
    <mergeCell ref="S47:U47"/>
    <mergeCell ref="S48:U48"/>
    <mergeCell ref="S50:U50"/>
    <mergeCell ref="S51:U51"/>
    <mergeCell ref="S52:U52"/>
    <mergeCell ref="S54:U54"/>
    <mergeCell ref="S49:U49"/>
    <mergeCell ref="S57:U57"/>
    <mergeCell ref="W42:AC42"/>
    <mergeCell ref="W46:AC46"/>
    <mergeCell ref="W50:AC50"/>
    <mergeCell ref="W54:AC54"/>
    <mergeCell ref="W58:AC58"/>
    <mergeCell ref="W43:AC43"/>
    <mergeCell ref="W44:AC44"/>
    <mergeCell ref="AD65:AN65"/>
    <mergeCell ref="T66:U66"/>
    <mergeCell ref="AD66:AN66"/>
    <mergeCell ref="T67:U67"/>
    <mergeCell ref="AD67:AN67"/>
    <mergeCell ref="T68:U68"/>
    <mergeCell ref="AD68:AN68"/>
    <mergeCell ref="A62:AC62"/>
    <mergeCell ref="A63:AC63"/>
    <mergeCell ref="A64:AC64"/>
    <mergeCell ref="A65:A72"/>
    <mergeCell ref="T65:U65"/>
    <mergeCell ref="AA65:AC72"/>
    <mergeCell ref="S69:T69"/>
    <mergeCell ref="AD75:BA75"/>
    <mergeCell ref="T75:W75"/>
    <mergeCell ref="Z78:AC78"/>
    <mergeCell ref="AD69:AN69"/>
    <mergeCell ref="S70:T70"/>
    <mergeCell ref="AD70:AN70"/>
    <mergeCell ref="S71:T71"/>
    <mergeCell ref="AD71:AN71"/>
    <mergeCell ref="S72:U72"/>
    <mergeCell ref="AD72:AN72"/>
    <mergeCell ref="AM78:AP79"/>
    <mergeCell ref="S61:U61"/>
    <mergeCell ref="S60:U60"/>
    <mergeCell ref="S56:U56"/>
    <mergeCell ref="S59:U59"/>
    <mergeCell ref="W53:AC53"/>
    <mergeCell ref="W55:AC55"/>
    <mergeCell ref="W56:AC56"/>
    <mergeCell ref="W57:AC57"/>
    <mergeCell ref="W59:AC59"/>
    <mergeCell ref="W60:AC60"/>
    <mergeCell ref="W61:AC61"/>
  </mergeCells>
  <printOptions horizontalCentered="1" verticalCentered="1"/>
  <pageMargins left="0.78740157480314965" right="0" top="0" bottom="0" header="0" footer="0"/>
  <pageSetup paperSize="8" scale="31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5"/>
  <sheetViews>
    <sheetView view="pageBreakPreview" topLeftCell="A57" zoomScale="31" zoomScaleNormal="30" zoomScaleSheetLayoutView="31" workbookViewId="0">
      <selection activeCell="A61" sqref="A61"/>
    </sheetView>
  </sheetViews>
  <sheetFormatPr defaultColWidth="10.1796875" defaultRowHeight="12.5" x14ac:dyDescent="0.25"/>
  <cols>
    <col min="1" max="1" width="6.26953125" style="1" customWidth="1"/>
    <col min="2" max="18" width="6.26953125" style="1" hidden="1" customWidth="1"/>
    <col min="19" max="19" width="42.1796875" style="1" customWidth="1"/>
    <col min="20" max="20" width="52.7265625" style="2" customWidth="1"/>
    <col min="21" max="21" width="96.81640625" style="3" customWidth="1"/>
    <col min="22" max="22" width="12.7265625" style="4" customWidth="1"/>
    <col min="23" max="23" width="25.7265625" style="5" customWidth="1"/>
    <col min="24" max="26" width="12.7265625" style="5" customWidth="1"/>
    <col min="27" max="27" width="14.453125" style="5" customWidth="1"/>
    <col min="28" max="28" width="12.7265625" style="5" customWidth="1"/>
    <col min="29" max="30" width="12.7265625" style="6" customWidth="1"/>
    <col min="31" max="31" width="16" style="6" customWidth="1"/>
    <col min="32" max="32" width="12.453125" style="6" customWidth="1"/>
    <col min="33" max="34" width="10.7265625" style="6" customWidth="1"/>
    <col min="35" max="35" width="12.453125" style="6" customWidth="1"/>
    <col min="36" max="36" width="10.7265625" style="6" customWidth="1"/>
    <col min="37" max="37" width="13.54296875" style="6" customWidth="1"/>
    <col min="38" max="38" width="14.1796875" style="6" customWidth="1"/>
    <col min="39" max="39" width="15.7265625" style="6" customWidth="1"/>
    <col min="40" max="40" width="20.453125" style="6" customWidth="1"/>
    <col min="41" max="49" width="10.7265625" style="1" customWidth="1"/>
    <col min="50" max="50" width="12.54296875" style="1" customWidth="1"/>
    <col min="51" max="52" width="10.7265625" style="1" customWidth="1"/>
    <col min="53" max="53" width="13.1796875" style="1" customWidth="1"/>
    <col min="54" max="54" width="12.7265625" style="1" customWidth="1"/>
    <col min="55" max="56" width="10.7265625" style="1" customWidth="1"/>
    <col min="57" max="16384" width="10.1796875" style="1"/>
  </cols>
  <sheetData>
    <row r="1" spans="1:56" ht="30" x14ac:dyDescent="0.6">
      <c r="A1" s="403" t="s">
        <v>59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</row>
    <row r="2" spans="1:56" ht="15.75" customHeight="1" x14ac:dyDescent="0.25"/>
    <row r="3" spans="1:56" ht="56.25" customHeight="1" x14ac:dyDescent="0.25">
      <c r="A3" s="404" t="s">
        <v>0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</row>
    <row r="4" spans="1:56" ht="36.75" customHeight="1" x14ac:dyDescent="0.25">
      <c r="A4" s="405" t="s">
        <v>64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</row>
    <row r="5" spans="1:56" ht="35.25" customHeight="1" x14ac:dyDescent="0.25">
      <c r="U5" s="65"/>
      <c r="V5" s="406" t="s">
        <v>69</v>
      </c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135"/>
      <c r="AU5" s="136"/>
      <c r="AV5" s="76"/>
      <c r="AW5" s="76"/>
      <c r="AX5" s="76"/>
      <c r="AY5" s="407"/>
      <c r="AZ5" s="408"/>
      <c r="BA5" s="408"/>
      <c r="BB5" s="408"/>
      <c r="BC5" s="408"/>
    </row>
    <row r="6" spans="1:56" ht="43.5" customHeight="1" x14ac:dyDescent="0.65">
      <c r="S6" s="409" t="s">
        <v>45</v>
      </c>
      <c r="T6" s="409"/>
      <c r="U6" s="9"/>
      <c r="W6" s="62"/>
      <c r="X6" s="10"/>
      <c r="Y6" s="10"/>
      <c r="Z6" s="10"/>
      <c r="AA6" s="10"/>
      <c r="AB6" s="72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3"/>
      <c r="AQ6" s="73"/>
      <c r="AR6" s="74"/>
      <c r="AS6" s="8"/>
      <c r="AU6" s="74"/>
      <c r="AV6" s="74"/>
      <c r="AW6" s="74"/>
      <c r="AX6" s="74"/>
      <c r="AY6" s="407"/>
      <c r="AZ6" s="408"/>
      <c r="BA6" s="408"/>
      <c r="BB6" s="408"/>
      <c r="BC6" s="408"/>
    </row>
    <row r="7" spans="1:56" ht="75.75" customHeight="1" x14ac:dyDescent="0.65">
      <c r="S7" s="87" t="s">
        <v>66</v>
      </c>
      <c r="T7" s="64"/>
      <c r="U7" s="9"/>
      <c r="V7" s="139" t="s">
        <v>52</v>
      </c>
      <c r="AC7" s="410" t="s">
        <v>60</v>
      </c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8"/>
      <c r="AT7" s="73" t="s">
        <v>1</v>
      </c>
      <c r="AU7" s="74"/>
      <c r="AV7" s="74"/>
      <c r="AW7" s="74"/>
      <c r="AX7" s="74"/>
      <c r="AY7" s="412" t="s">
        <v>87</v>
      </c>
      <c r="AZ7" s="412"/>
      <c r="BA7" s="412"/>
      <c r="BB7" s="412"/>
      <c r="BC7" s="412"/>
      <c r="BD7" s="412"/>
    </row>
    <row r="8" spans="1:56" ht="114" customHeight="1" x14ac:dyDescent="0.65">
      <c r="S8" s="60" t="s">
        <v>63</v>
      </c>
      <c r="T8" s="60"/>
      <c r="U8" s="12"/>
      <c r="V8" s="413" t="s">
        <v>129</v>
      </c>
      <c r="W8" s="414"/>
      <c r="X8" s="414"/>
      <c r="Y8" s="414"/>
      <c r="Z8" s="414"/>
      <c r="AA8" s="414"/>
      <c r="AB8" s="414"/>
      <c r="AC8" s="415" t="s">
        <v>85</v>
      </c>
      <c r="AD8" s="415"/>
      <c r="AE8" s="415"/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5"/>
      <c r="AQ8" s="415"/>
      <c r="AR8" s="415"/>
      <c r="AS8" s="8"/>
      <c r="AT8" s="73" t="s">
        <v>2</v>
      </c>
      <c r="AU8" s="74"/>
      <c r="AV8" s="74"/>
      <c r="AW8" s="74"/>
      <c r="AX8" s="74"/>
      <c r="AY8" s="412" t="s">
        <v>67</v>
      </c>
      <c r="AZ8" s="412"/>
      <c r="BA8" s="412"/>
      <c r="BB8" s="412"/>
      <c r="BC8" s="412"/>
      <c r="BD8" s="412"/>
    </row>
    <row r="9" spans="1:56" ht="48" customHeight="1" x14ac:dyDescent="0.65">
      <c r="S9" s="416" t="s">
        <v>65</v>
      </c>
      <c r="T9" s="416"/>
      <c r="U9" s="240"/>
      <c r="V9" s="141" t="s">
        <v>53</v>
      </c>
      <c r="W9" s="63"/>
      <c r="X9" s="10"/>
      <c r="Y9" s="10"/>
      <c r="Z9" s="10"/>
      <c r="AA9" s="10"/>
      <c r="AB9" s="72"/>
      <c r="AC9" s="410" t="s">
        <v>40</v>
      </c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8"/>
      <c r="AT9" s="75" t="s">
        <v>3</v>
      </c>
      <c r="AU9" s="76"/>
      <c r="AV9" s="76"/>
      <c r="AW9" s="76"/>
      <c r="AX9" s="76"/>
      <c r="AY9" s="412" t="s">
        <v>130</v>
      </c>
      <c r="AZ9" s="412"/>
      <c r="BA9" s="412"/>
      <c r="BB9" s="412"/>
      <c r="BC9" s="412"/>
      <c r="BD9" s="412"/>
    </row>
    <row r="10" spans="1:56" ht="69" customHeight="1" x14ac:dyDescent="0.65">
      <c r="T10" s="13"/>
      <c r="U10" s="13"/>
      <c r="V10" s="141" t="s">
        <v>5</v>
      </c>
      <c r="W10" s="63"/>
      <c r="X10" s="10"/>
      <c r="Y10" s="10"/>
      <c r="Z10" s="10"/>
      <c r="AA10" s="10"/>
      <c r="AB10" s="72"/>
      <c r="AC10" s="410" t="s">
        <v>86</v>
      </c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14"/>
      <c r="AT10" s="75" t="s">
        <v>4</v>
      </c>
      <c r="AU10" s="11"/>
      <c r="AV10" s="11"/>
      <c r="AW10" s="11"/>
      <c r="AX10" s="11"/>
      <c r="AY10" s="411" t="s">
        <v>68</v>
      </c>
      <c r="AZ10" s="411"/>
      <c r="BA10" s="411"/>
      <c r="BB10" s="411"/>
      <c r="BC10" s="411"/>
      <c r="BD10" s="411"/>
    </row>
    <row r="11" spans="1:56" ht="30" customHeight="1" thickBot="1" x14ac:dyDescent="0.4">
      <c r="T11" s="13"/>
      <c r="U11" s="13"/>
      <c r="V11" s="15"/>
      <c r="Z11" s="16"/>
      <c r="AA11" s="6"/>
      <c r="AB11" s="6"/>
      <c r="AI11" s="1"/>
      <c r="AJ11" s="1"/>
      <c r="AK11" s="1"/>
      <c r="AL11" s="1"/>
      <c r="AM11" s="1"/>
      <c r="AN11" s="1"/>
    </row>
    <row r="12" spans="1:56" s="17" customFormat="1" ht="66" customHeight="1" thickTop="1" thickBot="1" x14ac:dyDescent="0.3">
      <c r="A12" s="320" t="s">
        <v>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323" t="s">
        <v>70</v>
      </c>
      <c r="T12" s="323"/>
      <c r="U12" s="324"/>
      <c r="V12" s="329" t="s">
        <v>7</v>
      </c>
      <c r="W12" s="330"/>
      <c r="X12" s="330"/>
      <c r="Y12" s="330"/>
      <c r="Z12" s="330"/>
      <c r="AA12" s="330"/>
      <c r="AB12" s="330"/>
      <c r="AC12" s="331"/>
      <c r="AD12" s="338" t="s">
        <v>8</v>
      </c>
      <c r="AE12" s="339"/>
      <c r="AF12" s="344" t="s">
        <v>9</v>
      </c>
      <c r="AG12" s="284"/>
      <c r="AH12" s="284"/>
      <c r="AI12" s="284"/>
      <c r="AJ12" s="284"/>
      <c r="AK12" s="284"/>
      <c r="AL12" s="284"/>
      <c r="AM12" s="345"/>
      <c r="AN12" s="351" t="s">
        <v>10</v>
      </c>
      <c r="AO12" s="354" t="s">
        <v>11</v>
      </c>
      <c r="AP12" s="355"/>
      <c r="AQ12" s="355"/>
      <c r="AR12" s="355"/>
      <c r="AS12" s="355"/>
      <c r="AT12" s="355"/>
      <c r="AU12" s="355"/>
      <c r="AV12" s="356"/>
      <c r="AW12" s="363" t="s">
        <v>83</v>
      </c>
      <c r="AX12" s="364"/>
      <c r="AY12" s="364"/>
      <c r="AZ12" s="364"/>
      <c r="BA12" s="364"/>
      <c r="BB12" s="364"/>
      <c r="BC12" s="364"/>
      <c r="BD12" s="365"/>
    </row>
    <row r="13" spans="1:56" s="17" customFormat="1" ht="40.5" customHeight="1" thickTop="1" thickBot="1" x14ac:dyDescent="0.3">
      <c r="A13" s="321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325"/>
      <c r="T13" s="325"/>
      <c r="U13" s="326"/>
      <c r="V13" s="332"/>
      <c r="W13" s="333"/>
      <c r="X13" s="333"/>
      <c r="Y13" s="333"/>
      <c r="Z13" s="333"/>
      <c r="AA13" s="333"/>
      <c r="AB13" s="333"/>
      <c r="AC13" s="334"/>
      <c r="AD13" s="340"/>
      <c r="AE13" s="341"/>
      <c r="AF13" s="346"/>
      <c r="AG13" s="287"/>
      <c r="AH13" s="287"/>
      <c r="AI13" s="287"/>
      <c r="AJ13" s="287"/>
      <c r="AK13" s="287"/>
      <c r="AL13" s="287"/>
      <c r="AM13" s="347"/>
      <c r="AN13" s="352"/>
      <c r="AO13" s="357"/>
      <c r="AP13" s="358"/>
      <c r="AQ13" s="358"/>
      <c r="AR13" s="358"/>
      <c r="AS13" s="358"/>
      <c r="AT13" s="358"/>
      <c r="AU13" s="358"/>
      <c r="AV13" s="359"/>
      <c r="AW13" s="366" t="s">
        <v>46</v>
      </c>
      <c r="AX13" s="367"/>
      <c r="AY13" s="367"/>
      <c r="AZ13" s="367"/>
      <c r="BA13" s="367"/>
      <c r="BB13" s="367"/>
      <c r="BC13" s="367"/>
      <c r="BD13" s="368"/>
    </row>
    <row r="14" spans="1:56" s="17" customFormat="1" ht="45" customHeight="1" thickTop="1" thickBot="1" x14ac:dyDescent="0.3">
      <c r="A14" s="321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325"/>
      <c r="T14" s="325"/>
      <c r="U14" s="326"/>
      <c r="V14" s="332"/>
      <c r="W14" s="333"/>
      <c r="X14" s="333"/>
      <c r="Y14" s="333"/>
      <c r="Z14" s="333"/>
      <c r="AA14" s="333"/>
      <c r="AB14" s="333"/>
      <c r="AC14" s="334"/>
      <c r="AD14" s="342"/>
      <c r="AE14" s="343"/>
      <c r="AF14" s="348"/>
      <c r="AG14" s="349"/>
      <c r="AH14" s="349"/>
      <c r="AI14" s="349"/>
      <c r="AJ14" s="349"/>
      <c r="AK14" s="349"/>
      <c r="AL14" s="349"/>
      <c r="AM14" s="350"/>
      <c r="AN14" s="352"/>
      <c r="AO14" s="360"/>
      <c r="AP14" s="361"/>
      <c r="AQ14" s="361"/>
      <c r="AR14" s="361"/>
      <c r="AS14" s="361"/>
      <c r="AT14" s="361"/>
      <c r="AU14" s="361"/>
      <c r="AV14" s="362"/>
      <c r="AW14" s="432" t="s">
        <v>131</v>
      </c>
      <c r="AX14" s="433"/>
      <c r="AY14" s="433"/>
      <c r="AZ14" s="433"/>
      <c r="BA14" s="433"/>
      <c r="BB14" s="433"/>
      <c r="BC14" s="433"/>
      <c r="BD14" s="434"/>
    </row>
    <row r="15" spans="1:56" s="17" customFormat="1" ht="30" customHeight="1" thickTop="1" x14ac:dyDescent="0.25">
      <c r="A15" s="321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325"/>
      <c r="T15" s="325"/>
      <c r="U15" s="326"/>
      <c r="V15" s="332"/>
      <c r="W15" s="333"/>
      <c r="X15" s="333"/>
      <c r="Y15" s="333"/>
      <c r="Z15" s="333"/>
      <c r="AA15" s="333"/>
      <c r="AB15" s="333"/>
      <c r="AC15" s="334"/>
      <c r="AD15" s="372" t="s">
        <v>12</v>
      </c>
      <c r="AE15" s="375" t="s">
        <v>13</v>
      </c>
      <c r="AF15" s="372" t="s">
        <v>14</v>
      </c>
      <c r="AG15" s="376" t="s">
        <v>15</v>
      </c>
      <c r="AH15" s="377"/>
      <c r="AI15" s="377"/>
      <c r="AJ15" s="377"/>
      <c r="AK15" s="377"/>
      <c r="AL15" s="377"/>
      <c r="AM15" s="378"/>
      <c r="AN15" s="352"/>
      <c r="AO15" s="379" t="s">
        <v>16</v>
      </c>
      <c r="AP15" s="382" t="s">
        <v>17</v>
      </c>
      <c r="AQ15" s="382" t="s">
        <v>18</v>
      </c>
      <c r="AR15" s="385" t="s">
        <v>19</v>
      </c>
      <c r="AS15" s="385" t="s">
        <v>20</v>
      </c>
      <c r="AT15" s="382" t="s">
        <v>21</v>
      </c>
      <c r="AU15" s="382" t="s">
        <v>22</v>
      </c>
      <c r="AV15" s="423" t="s">
        <v>23</v>
      </c>
      <c r="AW15" s="426" t="s">
        <v>47</v>
      </c>
      <c r="AX15" s="427"/>
      <c r="AY15" s="427"/>
      <c r="AZ15" s="428"/>
      <c r="BA15" s="429" t="s">
        <v>48</v>
      </c>
      <c r="BB15" s="430"/>
      <c r="BC15" s="430"/>
      <c r="BD15" s="431"/>
    </row>
    <row r="16" spans="1:56" s="18" customFormat="1" ht="30" customHeight="1" x14ac:dyDescent="0.25">
      <c r="A16" s="321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325"/>
      <c r="T16" s="325"/>
      <c r="U16" s="326"/>
      <c r="V16" s="332"/>
      <c r="W16" s="333"/>
      <c r="X16" s="333"/>
      <c r="Y16" s="333"/>
      <c r="Z16" s="333"/>
      <c r="AA16" s="333"/>
      <c r="AB16" s="333"/>
      <c r="AC16" s="334"/>
      <c r="AD16" s="373"/>
      <c r="AE16" s="352"/>
      <c r="AF16" s="373"/>
      <c r="AG16" s="388" t="s">
        <v>24</v>
      </c>
      <c r="AH16" s="389"/>
      <c r="AI16" s="388" t="s">
        <v>54</v>
      </c>
      <c r="AJ16" s="389"/>
      <c r="AK16" s="392" t="s">
        <v>55</v>
      </c>
      <c r="AL16" s="393"/>
      <c r="AM16" s="396" t="s">
        <v>56</v>
      </c>
      <c r="AN16" s="352"/>
      <c r="AO16" s="380"/>
      <c r="AP16" s="383"/>
      <c r="AQ16" s="383"/>
      <c r="AR16" s="386"/>
      <c r="AS16" s="386"/>
      <c r="AT16" s="383"/>
      <c r="AU16" s="383"/>
      <c r="AV16" s="424"/>
      <c r="AW16" s="399" t="s">
        <v>49</v>
      </c>
      <c r="AX16" s="400"/>
      <c r="AY16" s="400"/>
      <c r="AZ16" s="401"/>
      <c r="BA16" s="399" t="s">
        <v>49</v>
      </c>
      <c r="BB16" s="400"/>
      <c r="BC16" s="400"/>
      <c r="BD16" s="402"/>
    </row>
    <row r="17" spans="1:56" s="18" customFormat="1" ht="30" customHeight="1" x14ac:dyDescent="0.25">
      <c r="A17" s="321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325"/>
      <c r="T17" s="325"/>
      <c r="U17" s="326"/>
      <c r="V17" s="332"/>
      <c r="W17" s="333"/>
      <c r="X17" s="333"/>
      <c r="Y17" s="333"/>
      <c r="Z17" s="333"/>
      <c r="AA17" s="333"/>
      <c r="AB17" s="333"/>
      <c r="AC17" s="334"/>
      <c r="AD17" s="373"/>
      <c r="AE17" s="352"/>
      <c r="AF17" s="373"/>
      <c r="AG17" s="390"/>
      <c r="AH17" s="391"/>
      <c r="AI17" s="390"/>
      <c r="AJ17" s="391"/>
      <c r="AK17" s="394"/>
      <c r="AL17" s="395"/>
      <c r="AM17" s="397"/>
      <c r="AN17" s="352"/>
      <c r="AO17" s="380"/>
      <c r="AP17" s="383"/>
      <c r="AQ17" s="383"/>
      <c r="AR17" s="386"/>
      <c r="AS17" s="386"/>
      <c r="AT17" s="383"/>
      <c r="AU17" s="383"/>
      <c r="AV17" s="424"/>
      <c r="AW17" s="417" t="s">
        <v>14</v>
      </c>
      <c r="AX17" s="419" t="s">
        <v>25</v>
      </c>
      <c r="AY17" s="420"/>
      <c r="AZ17" s="421"/>
      <c r="BA17" s="417" t="s">
        <v>14</v>
      </c>
      <c r="BB17" s="419" t="s">
        <v>25</v>
      </c>
      <c r="BC17" s="420"/>
      <c r="BD17" s="422"/>
    </row>
    <row r="18" spans="1:56" s="18" customFormat="1" ht="134.25" customHeight="1" thickBot="1" x14ac:dyDescent="0.3">
      <c r="A18" s="322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327"/>
      <c r="T18" s="327"/>
      <c r="U18" s="328"/>
      <c r="V18" s="335"/>
      <c r="W18" s="336"/>
      <c r="X18" s="336"/>
      <c r="Y18" s="336"/>
      <c r="Z18" s="336"/>
      <c r="AA18" s="336"/>
      <c r="AB18" s="336"/>
      <c r="AC18" s="337"/>
      <c r="AD18" s="374"/>
      <c r="AE18" s="353"/>
      <c r="AF18" s="374"/>
      <c r="AG18" s="86" t="s">
        <v>57</v>
      </c>
      <c r="AH18" s="241" t="s">
        <v>58</v>
      </c>
      <c r="AI18" s="86" t="s">
        <v>57</v>
      </c>
      <c r="AJ18" s="241" t="s">
        <v>58</v>
      </c>
      <c r="AK18" s="86" t="s">
        <v>57</v>
      </c>
      <c r="AL18" s="241" t="s">
        <v>58</v>
      </c>
      <c r="AM18" s="398"/>
      <c r="AN18" s="353"/>
      <c r="AO18" s="381"/>
      <c r="AP18" s="384"/>
      <c r="AQ18" s="384"/>
      <c r="AR18" s="387"/>
      <c r="AS18" s="387"/>
      <c r="AT18" s="384"/>
      <c r="AU18" s="384"/>
      <c r="AV18" s="425"/>
      <c r="AW18" s="418"/>
      <c r="AX18" s="98" t="s">
        <v>24</v>
      </c>
      <c r="AY18" s="98" t="s">
        <v>26</v>
      </c>
      <c r="AZ18" s="99" t="s">
        <v>27</v>
      </c>
      <c r="BA18" s="418"/>
      <c r="BB18" s="98" t="s">
        <v>24</v>
      </c>
      <c r="BC18" s="98" t="s">
        <v>26</v>
      </c>
      <c r="BD18" s="115" t="s">
        <v>27</v>
      </c>
    </row>
    <row r="19" spans="1:56" s="19" customFormat="1" ht="42.75" customHeight="1" thickTop="1" thickBot="1" x14ac:dyDescent="0.3">
      <c r="A19" s="100">
        <v>1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315">
        <v>2</v>
      </c>
      <c r="T19" s="315"/>
      <c r="U19" s="316"/>
      <c r="V19" s="317">
        <v>3</v>
      </c>
      <c r="W19" s="318"/>
      <c r="X19" s="318"/>
      <c r="Y19" s="318"/>
      <c r="Z19" s="318"/>
      <c r="AA19" s="318"/>
      <c r="AB19" s="318"/>
      <c r="AC19" s="319"/>
      <c r="AD19" s="242">
        <v>4</v>
      </c>
      <c r="AE19" s="102">
        <v>5</v>
      </c>
      <c r="AF19" s="103">
        <v>6</v>
      </c>
      <c r="AG19" s="104">
        <v>7</v>
      </c>
      <c r="AH19" s="104">
        <v>8</v>
      </c>
      <c r="AI19" s="104">
        <v>9</v>
      </c>
      <c r="AJ19" s="104">
        <v>10</v>
      </c>
      <c r="AK19" s="104">
        <v>11</v>
      </c>
      <c r="AL19" s="104">
        <v>12</v>
      </c>
      <c r="AM19" s="104">
        <v>13</v>
      </c>
      <c r="AN19" s="102">
        <v>14</v>
      </c>
      <c r="AO19" s="104">
        <v>15</v>
      </c>
      <c r="AP19" s="104">
        <v>16</v>
      </c>
      <c r="AQ19" s="104">
        <v>17</v>
      </c>
      <c r="AR19" s="104">
        <v>18</v>
      </c>
      <c r="AS19" s="104">
        <v>19</v>
      </c>
      <c r="AT19" s="104">
        <v>20</v>
      </c>
      <c r="AU19" s="105">
        <v>21</v>
      </c>
      <c r="AV19" s="102">
        <v>22</v>
      </c>
      <c r="AW19" s="106">
        <v>23</v>
      </c>
      <c r="AX19" s="106">
        <v>24</v>
      </c>
      <c r="AY19" s="106">
        <v>25</v>
      </c>
      <c r="AZ19" s="107">
        <v>26</v>
      </c>
      <c r="BA19" s="108">
        <v>27</v>
      </c>
      <c r="BB19" s="109">
        <v>28</v>
      </c>
      <c r="BC19" s="109">
        <v>29</v>
      </c>
      <c r="BD19" s="117">
        <v>30</v>
      </c>
    </row>
    <row r="20" spans="1:56" s="19" customFormat="1" ht="50.15" customHeight="1" thickBot="1" x14ac:dyDescent="0.3">
      <c r="A20" s="296" t="s">
        <v>71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9"/>
    </row>
    <row r="21" spans="1:56" s="19" customFormat="1" ht="50.15" customHeight="1" thickBot="1" x14ac:dyDescent="0.3">
      <c r="A21" s="296" t="s">
        <v>72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9"/>
    </row>
    <row r="22" spans="1:56" s="19" customFormat="1" ht="89.5" customHeight="1" x14ac:dyDescent="0.25">
      <c r="A22" s="91">
        <v>1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308" t="s">
        <v>93</v>
      </c>
      <c r="T22" s="308"/>
      <c r="U22" s="309"/>
      <c r="V22" s="302" t="s">
        <v>94</v>
      </c>
      <c r="W22" s="303"/>
      <c r="X22" s="303"/>
      <c r="Y22" s="303"/>
      <c r="Z22" s="303"/>
      <c r="AA22" s="303"/>
      <c r="AB22" s="303"/>
      <c r="AC22" s="303"/>
      <c r="AD22" s="185">
        <v>2</v>
      </c>
      <c r="AE22" s="186">
        <f t="shared" ref="AE22:AE27" si="0">AD22*30</f>
        <v>60</v>
      </c>
      <c r="AF22" s="187">
        <f t="shared" ref="AF22:AF27" si="1">SUM(AG22:AL22)</f>
        <v>36</v>
      </c>
      <c r="AG22" s="188">
        <v>24</v>
      </c>
      <c r="AH22" s="188"/>
      <c r="AI22" s="188">
        <v>12</v>
      </c>
      <c r="AJ22" s="189"/>
      <c r="AK22" s="189"/>
      <c r="AL22" s="189"/>
      <c r="AM22" s="189"/>
      <c r="AN22" s="186">
        <f t="shared" ref="AN22:AN27" si="2">AE22-AF22</f>
        <v>24</v>
      </c>
      <c r="AO22" s="190"/>
      <c r="AP22" s="190">
        <v>1</v>
      </c>
      <c r="AQ22" s="190">
        <v>1</v>
      </c>
      <c r="AR22" s="191"/>
      <c r="AS22" s="192"/>
      <c r="AT22" s="190"/>
      <c r="AU22" s="190"/>
      <c r="AV22" s="193"/>
      <c r="AW22" s="190">
        <v>1</v>
      </c>
      <c r="AX22" s="194">
        <v>1.3</v>
      </c>
      <c r="AY22" s="194">
        <v>0.7</v>
      </c>
      <c r="AZ22" s="191"/>
      <c r="BA22" s="195"/>
      <c r="BB22" s="196"/>
      <c r="BC22" s="196"/>
      <c r="BD22" s="197"/>
    </row>
    <row r="23" spans="1:56" s="19" customFormat="1" ht="82" customHeight="1" x14ac:dyDescent="0.25">
      <c r="A23" s="91">
        <v>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248" t="s">
        <v>92</v>
      </c>
      <c r="T23" s="248"/>
      <c r="U23" s="295"/>
      <c r="V23" s="302" t="s">
        <v>114</v>
      </c>
      <c r="W23" s="303"/>
      <c r="X23" s="303"/>
      <c r="Y23" s="303"/>
      <c r="Z23" s="303"/>
      <c r="AA23" s="303"/>
      <c r="AB23" s="303"/>
      <c r="AC23" s="303"/>
      <c r="AD23" s="185">
        <v>1</v>
      </c>
      <c r="AE23" s="186">
        <f t="shared" si="0"/>
        <v>30</v>
      </c>
      <c r="AF23" s="187">
        <f t="shared" si="1"/>
        <v>18</v>
      </c>
      <c r="AG23" s="188">
        <v>12</v>
      </c>
      <c r="AH23" s="188"/>
      <c r="AI23" s="188">
        <v>6</v>
      </c>
      <c r="AJ23" s="189"/>
      <c r="AK23" s="189"/>
      <c r="AL23" s="189"/>
      <c r="AM23" s="189"/>
      <c r="AN23" s="186">
        <f t="shared" si="2"/>
        <v>12</v>
      </c>
      <c r="AO23" s="190"/>
      <c r="AP23" s="190"/>
      <c r="AQ23" s="190"/>
      <c r="AR23" s="191"/>
      <c r="AS23" s="192"/>
      <c r="AT23" s="190"/>
      <c r="AU23" s="190"/>
      <c r="AV23" s="193"/>
      <c r="AW23" s="190">
        <v>2</v>
      </c>
      <c r="AX23" s="194">
        <v>0.7</v>
      </c>
      <c r="AY23" s="194">
        <v>0.3</v>
      </c>
      <c r="AZ23" s="191"/>
      <c r="BA23" s="195"/>
      <c r="BB23" s="196"/>
      <c r="BC23" s="196"/>
      <c r="BD23" s="197"/>
    </row>
    <row r="24" spans="1:56" s="19" customFormat="1" ht="65" customHeight="1" x14ac:dyDescent="0.25">
      <c r="A24" s="91">
        <v>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300" t="s">
        <v>84</v>
      </c>
      <c r="T24" s="300"/>
      <c r="U24" s="301"/>
      <c r="V24" s="302" t="s">
        <v>95</v>
      </c>
      <c r="W24" s="303"/>
      <c r="X24" s="303"/>
      <c r="Y24" s="303"/>
      <c r="Z24" s="303"/>
      <c r="AA24" s="303"/>
      <c r="AB24" s="303"/>
      <c r="AC24" s="303"/>
      <c r="AD24" s="185">
        <v>2</v>
      </c>
      <c r="AE24" s="186">
        <f t="shared" si="0"/>
        <v>60</v>
      </c>
      <c r="AF24" s="187">
        <f t="shared" si="1"/>
        <v>36</v>
      </c>
      <c r="AG24" s="188">
        <v>18</v>
      </c>
      <c r="AH24" s="188"/>
      <c r="AI24" s="188">
        <v>18</v>
      </c>
      <c r="AJ24" s="189"/>
      <c r="AK24" s="189"/>
      <c r="AL24" s="189"/>
      <c r="AM24" s="189"/>
      <c r="AN24" s="186">
        <f t="shared" si="2"/>
        <v>24</v>
      </c>
      <c r="AO24" s="190"/>
      <c r="AP24" s="190">
        <v>1</v>
      </c>
      <c r="AQ24" s="190">
        <v>1</v>
      </c>
      <c r="AR24" s="191"/>
      <c r="AS24" s="192"/>
      <c r="AT24" s="190"/>
      <c r="AU24" s="190"/>
      <c r="AV24" s="193"/>
      <c r="AW24" s="190">
        <v>2</v>
      </c>
      <c r="AX24" s="198">
        <v>1</v>
      </c>
      <c r="AY24" s="198">
        <v>1</v>
      </c>
      <c r="AZ24" s="191"/>
      <c r="BA24" s="190"/>
      <c r="BB24" s="194"/>
      <c r="BC24" s="194"/>
      <c r="BD24" s="197"/>
    </row>
    <row r="25" spans="1:56" s="19" customFormat="1" ht="89" customHeight="1" x14ac:dyDescent="0.25">
      <c r="A25" s="91">
        <v>4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248" t="s">
        <v>132</v>
      </c>
      <c r="T25" s="248"/>
      <c r="U25" s="295"/>
      <c r="V25" s="302" t="s">
        <v>97</v>
      </c>
      <c r="W25" s="303"/>
      <c r="X25" s="303"/>
      <c r="Y25" s="303"/>
      <c r="Z25" s="303"/>
      <c r="AA25" s="303"/>
      <c r="AB25" s="303"/>
      <c r="AC25" s="303"/>
      <c r="AD25" s="185">
        <v>3</v>
      </c>
      <c r="AE25" s="186">
        <f t="shared" si="0"/>
        <v>90</v>
      </c>
      <c r="AF25" s="187">
        <f t="shared" si="1"/>
        <v>72</v>
      </c>
      <c r="AG25" s="188"/>
      <c r="AH25" s="188"/>
      <c r="AI25" s="188">
        <v>72</v>
      </c>
      <c r="AJ25" s="189"/>
      <c r="AK25" s="189"/>
      <c r="AL25" s="189"/>
      <c r="AM25" s="189"/>
      <c r="AN25" s="186">
        <f t="shared" si="2"/>
        <v>18</v>
      </c>
      <c r="AO25" s="190"/>
      <c r="AP25" s="190">
        <v>2</v>
      </c>
      <c r="AQ25" s="190">
        <v>2</v>
      </c>
      <c r="AR25" s="191"/>
      <c r="AS25" s="192"/>
      <c r="AT25" s="190"/>
      <c r="AU25" s="190"/>
      <c r="AV25" s="193">
        <v>1</v>
      </c>
      <c r="AW25" s="190">
        <v>2</v>
      </c>
      <c r="AX25" s="198"/>
      <c r="AY25" s="198">
        <v>2</v>
      </c>
      <c r="AZ25" s="191"/>
      <c r="BA25" s="190">
        <v>2</v>
      </c>
      <c r="BB25" s="194"/>
      <c r="BC25" s="198">
        <v>2</v>
      </c>
      <c r="BD25" s="197"/>
    </row>
    <row r="26" spans="1:56" s="19" customFormat="1" ht="49" customHeight="1" x14ac:dyDescent="0.25">
      <c r="A26" s="91">
        <v>5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300" t="s">
        <v>62</v>
      </c>
      <c r="T26" s="300"/>
      <c r="U26" s="301"/>
      <c r="V26" s="302" t="s">
        <v>50</v>
      </c>
      <c r="W26" s="304"/>
      <c r="X26" s="304"/>
      <c r="Y26" s="304"/>
      <c r="Z26" s="304"/>
      <c r="AA26" s="304"/>
      <c r="AB26" s="304"/>
      <c r="AC26" s="305"/>
      <c r="AD26" s="185">
        <v>3</v>
      </c>
      <c r="AE26" s="186">
        <f t="shared" si="0"/>
        <v>90</v>
      </c>
      <c r="AF26" s="187">
        <f t="shared" si="1"/>
        <v>54</v>
      </c>
      <c r="AG26" s="188">
        <v>18</v>
      </c>
      <c r="AH26" s="188"/>
      <c r="AI26" s="188">
        <v>36</v>
      </c>
      <c r="AJ26" s="189"/>
      <c r="AK26" s="189"/>
      <c r="AL26" s="189"/>
      <c r="AM26" s="189"/>
      <c r="AN26" s="186">
        <f t="shared" si="2"/>
        <v>36</v>
      </c>
      <c r="AO26" s="190"/>
      <c r="AP26" s="190">
        <v>2</v>
      </c>
      <c r="AQ26" s="190">
        <v>2</v>
      </c>
      <c r="AR26" s="191"/>
      <c r="AS26" s="192"/>
      <c r="AT26" s="190"/>
      <c r="AU26" s="190"/>
      <c r="AV26" s="193"/>
      <c r="AW26" s="190"/>
      <c r="AX26" s="198"/>
      <c r="AY26" s="194"/>
      <c r="AZ26" s="191"/>
      <c r="BA26" s="190">
        <v>3</v>
      </c>
      <c r="BB26" s="198">
        <v>1</v>
      </c>
      <c r="BC26" s="198">
        <v>2</v>
      </c>
      <c r="BD26" s="197"/>
    </row>
    <row r="27" spans="1:56" s="19" customFormat="1" ht="78" customHeight="1" thickBot="1" x14ac:dyDescent="0.3">
      <c r="A27" s="91">
        <v>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300" t="s">
        <v>61</v>
      </c>
      <c r="T27" s="300"/>
      <c r="U27" s="301"/>
      <c r="V27" s="302" t="s">
        <v>96</v>
      </c>
      <c r="W27" s="303"/>
      <c r="X27" s="303"/>
      <c r="Y27" s="303"/>
      <c r="Z27" s="303"/>
      <c r="AA27" s="303"/>
      <c r="AB27" s="303"/>
      <c r="AC27" s="303"/>
      <c r="AD27" s="185">
        <v>4</v>
      </c>
      <c r="AE27" s="186">
        <f t="shared" si="0"/>
        <v>120</v>
      </c>
      <c r="AF27" s="187">
        <f t="shared" si="1"/>
        <v>54</v>
      </c>
      <c r="AG27" s="188">
        <v>36</v>
      </c>
      <c r="AH27" s="188"/>
      <c r="AI27" s="188"/>
      <c r="AJ27" s="189"/>
      <c r="AK27" s="189">
        <v>18</v>
      </c>
      <c r="AL27" s="189"/>
      <c r="AM27" s="189"/>
      <c r="AN27" s="186">
        <f t="shared" si="2"/>
        <v>66</v>
      </c>
      <c r="AO27" s="190">
        <v>1</v>
      </c>
      <c r="AP27" s="190"/>
      <c r="AQ27" s="190">
        <v>1</v>
      </c>
      <c r="AR27" s="191"/>
      <c r="AS27" s="192"/>
      <c r="AT27" s="190"/>
      <c r="AU27" s="190"/>
      <c r="AV27" s="193"/>
      <c r="AW27" s="190">
        <v>3</v>
      </c>
      <c r="AX27" s="198">
        <v>2</v>
      </c>
      <c r="AY27" s="198"/>
      <c r="AZ27" s="191">
        <v>1</v>
      </c>
      <c r="BA27" s="195"/>
      <c r="BB27" s="196"/>
      <c r="BC27" s="196"/>
      <c r="BD27" s="197"/>
    </row>
    <row r="28" spans="1:56" s="21" customFormat="1" ht="50.15" customHeight="1" thickBot="1" x14ac:dyDescent="0.35">
      <c r="A28" s="276" t="s">
        <v>75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199">
        <f>SUM(AD22:AD27)</f>
        <v>15</v>
      </c>
      <c r="AE28" s="200">
        <f>SUM(AE22:AE27)</f>
        <v>450</v>
      </c>
      <c r="AF28" s="160">
        <f>SUM(AF22:AF27)</f>
        <v>270</v>
      </c>
      <c r="AG28" s="232">
        <f>SUM(AG22:AG27)</f>
        <v>108</v>
      </c>
      <c r="AH28" s="232"/>
      <c r="AI28" s="232">
        <f>SUM(AI22:AI27)</f>
        <v>144</v>
      </c>
      <c r="AJ28" s="201"/>
      <c r="AK28" s="201">
        <f>SUM(AK22:AK27)</f>
        <v>18</v>
      </c>
      <c r="AL28" s="201"/>
      <c r="AM28" s="201"/>
      <c r="AN28" s="200">
        <f>SUM(AN22:AN27)</f>
        <v>180</v>
      </c>
      <c r="AO28" s="199">
        <v>1</v>
      </c>
      <c r="AP28" s="201">
        <v>4</v>
      </c>
      <c r="AQ28" s="201">
        <v>5</v>
      </c>
      <c r="AR28" s="200"/>
      <c r="AS28" s="202"/>
      <c r="AT28" s="201"/>
      <c r="AU28" s="203"/>
      <c r="AV28" s="203">
        <v>1</v>
      </c>
      <c r="AW28" s="199">
        <f t="shared" ref="AW28:BC28" si="3">SUM(AW22:AW27)</f>
        <v>10</v>
      </c>
      <c r="AX28" s="201">
        <f t="shared" si="3"/>
        <v>5</v>
      </c>
      <c r="AY28" s="201">
        <f t="shared" si="3"/>
        <v>4</v>
      </c>
      <c r="AZ28" s="200">
        <f t="shared" si="3"/>
        <v>1</v>
      </c>
      <c r="BA28" s="202">
        <f t="shared" si="3"/>
        <v>5</v>
      </c>
      <c r="BB28" s="201">
        <f t="shared" si="3"/>
        <v>1</v>
      </c>
      <c r="BC28" s="201">
        <f t="shared" si="3"/>
        <v>4</v>
      </c>
      <c r="BD28" s="204"/>
    </row>
    <row r="29" spans="1:56" s="19" customFormat="1" ht="50.15" customHeight="1" thickBot="1" x14ac:dyDescent="0.3">
      <c r="A29" s="296" t="s">
        <v>73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9"/>
    </row>
    <row r="30" spans="1:56" s="20" customFormat="1" ht="66.5" customHeight="1" x14ac:dyDescent="0.3">
      <c r="A30" s="91">
        <v>7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300" t="s">
        <v>51</v>
      </c>
      <c r="T30" s="300"/>
      <c r="U30" s="301"/>
      <c r="V30" s="302" t="s">
        <v>96</v>
      </c>
      <c r="W30" s="303"/>
      <c r="X30" s="303"/>
      <c r="Y30" s="303"/>
      <c r="Z30" s="303"/>
      <c r="AA30" s="303"/>
      <c r="AB30" s="303"/>
      <c r="AC30" s="303"/>
      <c r="AD30" s="185">
        <v>4.5</v>
      </c>
      <c r="AE30" s="186">
        <f>AD30*30</f>
        <v>135</v>
      </c>
      <c r="AF30" s="187">
        <f>SUM(AG30:AL30)</f>
        <v>54</v>
      </c>
      <c r="AG30" s="188">
        <v>36</v>
      </c>
      <c r="AH30" s="188"/>
      <c r="AI30" s="188"/>
      <c r="AJ30" s="189"/>
      <c r="AK30" s="189">
        <v>18</v>
      </c>
      <c r="AL30" s="189"/>
      <c r="AM30" s="189"/>
      <c r="AN30" s="186">
        <f>AE30-AF30</f>
        <v>81</v>
      </c>
      <c r="AO30" s="190">
        <v>1</v>
      </c>
      <c r="AP30" s="190"/>
      <c r="AQ30" s="190">
        <v>1</v>
      </c>
      <c r="AR30" s="191"/>
      <c r="AS30" s="192"/>
      <c r="AT30" s="190">
        <v>1</v>
      </c>
      <c r="AU30" s="190"/>
      <c r="AV30" s="193"/>
      <c r="AW30" s="190">
        <v>3</v>
      </c>
      <c r="AX30" s="190">
        <v>2</v>
      </c>
      <c r="AY30" s="190"/>
      <c r="AZ30" s="191">
        <v>1</v>
      </c>
      <c r="BA30" s="192"/>
      <c r="BB30" s="190"/>
      <c r="BC30" s="190"/>
      <c r="BD30" s="193"/>
    </row>
    <row r="31" spans="1:56" s="19" customFormat="1" ht="89" customHeight="1" x14ac:dyDescent="0.25">
      <c r="A31" s="91">
        <v>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300" t="s">
        <v>98</v>
      </c>
      <c r="T31" s="300"/>
      <c r="U31" s="301"/>
      <c r="V31" s="302" t="s">
        <v>96</v>
      </c>
      <c r="W31" s="303"/>
      <c r="X31" s="303"/>
      <c r="Y31" s="303"/>
      <c r="Z31" s="303"/>
      <c r="AA31" s="303"/>
      <c r="AB31" s="303"/>
      <c r="AC31" s="303"/>
      <c r="AD31" s="185">
        <v>5</v>
      </c>
      <c r="AE31" s="186">
        <f>AD31*30</f>
        <v>150</v>
      </c>
      <c r="AF31" s="187">
        <f>SUM(AG31:AL31)</f>
        <v>72</v>
      </c>
      <c r="AG31" s="188">
        <v>36</v>
      </c>
      <c r="AH31" s="188"/>
      <c r="AI31" s="188"/>
      <c r="AJ31" s="189"/>
      <c r="AK31" s="189">
        <v>36</v>
      </c>
      <c r="AL31" s="189"/>
      <c r="AM31" s="189"/>
      <c r="AN31" s="186">
        <f>AE31-AF31</f>
        <v>78</v>
      </c>
      <c r="AO31" s="205">
        <v>1</v>
      </c>
      <c r="AP31" s="205"/>
      <c r="AQ31" s="205">
        <v>1</v>
      </c>
      <c r="AR31" s="206"/>
      <c r="AS31" s="207"/>
      <c r="AT31" s="205">
        <v>1</v>
      </c>
      <c r="AU31" s="205"/>
      <c r="AV31" s="208"/>
      <c r="AW31" s="205">
        <v>4</v>
      </c>
      <c r="AX31" s="205">
        <v>2</v>
      </c>
      <c r="AY31" s="205"/>
      <c r="AZ31" s="206">
        <v>2</v>
      </c>
      <c r="BA31" s="207"/>
      <c r="BB31" s="205"/>
      <c r="BC31" s="205"/>
      <c r="BD31" s="208"/>
    </row>
    <row r="32" spans="1:56" s="19" customFormat="1" ht="95.5" customHeight="1" x14ac:dyDescent="0.25">
      <c r="A32" s="91">
        <v>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248" t="s">
        <v>101</v>
      </c>
      <c r="T32" s="248"/>
      <c r="U32" s="295"/>
      <c r="V32" s="302" t="s">
        <v>96</v>
      </c>
      <c r="W32" s="304"/>
      <c r="X32" s="304"/>
      <c r="Y32" s="304"/>
      <c r="Z32" s="304"/>
      <c r="AA32" s="304"/>
      <c r="AB32" s="304"/>
      <c r="AC32" s="305"/>
      <c r="AD32" s="185">
        <v>1</v>
      </c>
      <c r="AE32" s="186">
        <f>AD32*30</f>
        <v>30</v>
      </c>
      <c r="AF32" s="187"/>
      <c r="AG32" s="188"/>
      <c r="AH32" s="188"/>
      <c r="AI32" s="188"/>
      <c r="AJ32" s="189"/>
      <c r="AK32" s="189"/>
      <c r="AL32" s="189"/>
      <c r="AM32" s="189"/>
      <c r="AN32" s="186">
        <f>AE32-AF32</f>
        <v>30</v>
      </c>
      <c r="AO32" s="190"/>
      <c r="AP32" s="190">
        <v>1</v>
      </c>
      <c r="AQ32" s="190"/>
      <c r="AR32" s="191"/>
      <c r="AS32" s="192">
        <v>1</v>
      </c>
      <c r="AT32" s="190"/>
      <c r="AU32" s="190"/>
      <c r="AV32" s="193"/>
      <c r="AW32" s="190"/>
      <c r="AX32" s="190"/>
      <c r="AY32" s="190"/>
      <c r="AZ32" s="191"/>
      <c r="BA32" s="192"/>
      <c r="BB32" s="190"/>
      <c r="BC32" s="190"/>
      <c r="BD32" s="193"/>
    </row>
    <row r="33" spans="1:56" s="19" customFormat="1" ht="76" customHeight="1" x14ac:dyDescent="0.25">
      <c r="A33" s="91">
        <v>10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300" t="s">
        <v>99</v>
      </c>
      <c r="T33" s="300"/>
      <c r="U33" s="301"/>
      <c r="V33" s="302" t="s">
        <v>96</v>
      </c>
      <c r="W33" s="304"/>
      <c r="X33" s="304"/>
      <c r="Y33" s="304"/>
      <c r="Z33" s="304"/>
      <c r="AA33" s="304"/>
      <c r="AB33" s="304"/>
      <c r="AC33" s="305"/>
      <c r="AD33" s="185">
        <v>3.5</v>
      </c>
      <c r="AE33" s="186">
        <f>AD33*30</f>
        <v>105</v>
      </c>
      <c r="AF33" s="187">
        <v>54</v>
      </c>
      <c r="AG33" s="188">
        <v>36</v>
      </c>
      <c r="AH33" s="188"/>
      <c r="AI33" s="188"/>
      <c r="AJ33" s="189"/>
      <c r="AK33" s="189">
        <v>18</v>
      </c>
      <c r="AL33" s="189"/>
      <c r="AM33" s="189"/>
      <c r="AN33" s="186">
        <f>AE33-AF33</f>
        <v>51</v>
      </c>
      <c r="AO33" s="190"/>
      <c r="AP33" s="190">
        <v>1</v>
      </c>
      <c r="AQ33" s="190">
        <v>1</v>
      </c>
      <c r="AR33" s="191"/>
      <c r="AS33" s="192"/>
      <c r="AT33" s="190">
        <v>1</v>
      </c>
      <c r="AU33" s="190"/>
      <c r="AV33" s="193"/>
      <c r="AW33" s="190">
        <v>3</v>
      </c>
      <c r="AX33" s="198">
        <v>2</v>
      </c>
      <c r="AY33" s="198"/>
      <c r="AZ33" s="191">
        <v>1</v>
      </c>
      <c r="BA33" s="195"/>
      <c r="BB33" s="196"/>
      <c r="BC33" s="196"/>
      <c r="BD33" s="197"/>
    </row>
    <row r="34" spans="1:56" s="19" customFormat="1" ht="73.5" customHeight="1" thickBot="1" x14ac:dyDescent="0.3">
      <c r="A34" s="91">
        <v>11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310" t="s">
        <v>100</v>
      </c>
      <c r="T34" s="310"/>
      <c r="U34" s="311"/>
      <c r="V34" s="312" t="s">
        <v>96</v>
      </c>
      <c r="W34" s="313"/>
      <c r="X34" s="313"/>
      <c r="Y34" s="313"/>
      <c r="Z34" s="313"/>
      <c r="AA34" s="313"/>
      <c r="AB34" s="313"/>
      <c r="AC34" s="314"/>
      <c r="AD34" s="185">
        <v>3.5</v>
      </c>
      <c r="AE34" s="186">
        <f>AD34*30</f>
        <v>105</v>
      </c>
      <c r="AF34" s="187">
        <v>54</v>
      </c>
      <c r="AG34" s="188">
        <v>18</v>
      </c>
      <c r="AH34" s="188"/>
      <c r="AI34" s="188"/>
      <c r="AJ34" s="189"/>
      <c r="AK34" s="189">
        <v>36</v>
      </c>
      <c r="AL34" s="189"/>
      <c r="AM34" s="189"/>
      <c r="AN34" s="186">
        <f>AE34-AF34</f>
        <v>51</v>
      </c>
      <c r="AO34" s="190"/>
      <c r="AP34" s="190">
        <v>1</v>
      </c>
      <c r="AQ34" s="190">
        <v>1</v>
      </c>
      <c r="AR34" s="191"/>
      <c r="AS34" s="192"/>
      <c r="AT34" s="190">
        <v>1</v>
      </c>
      <c r="AU34" s="190"/>
      <c r="AV34" s="193"/>
      <c r="AW34" s="190">
        <v>3</v>
      </c>
      <c r="AX34" s="198">
        <v>1</v>
      </c>
      <c r="AY34" s="198"/>
      <c r="AZ34" s="191">
        <v>2</v>
      </c>
      <c r="BA34" s="195"/>
      <c r="BB34" s="196"/>
      <c r="BC34" s="196"/>
      <c r="BD34" s="197"/>
    </row>
    <row r="35" spans="1:56" s="19" customFormat="1" ht="50.15" customHeight="1" thickBot="1" x14ac:dyDescent="0.3">
      <c r="A35" s="296" t="s">
        <v>74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7"/>
    </row>
    <row r="36" spans="1:56" s="19" customFormat="1" ht="110.5" customHeight="1" x14ac:dyDescent="0.25">
      <c r="A36" s="91">
        <v>12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308" t="s">
        <v>102</v>
      </c>
      <c r="T36" s="308"/>
      <c r="U36" s="309"/>
      <c r="V36" s="302" t="s">
        <v>96</v>
      </c>
      <c r="W36" s="303"/>
      <c r="X36" s="303"/>
      <c r="Y36" s="303"/>
      <c r="Z36" s="303"/>
      <c r="AA36" s="303"/>
      <c r="AB36" s="303"/>
      <c r="AC36" s="303"/>
      <c r="AD36" s="209">
        <f>AE36/30</f>
        <v>2</v>
      </c>
      <c r="AE36" s="210">
        <f>AF36+AN36</f>
        <v>60</v>
      </c>
      <c r="AF36" s="211">
        <f>AG36+AI36+AK36</f>
        <v>27</v>
      </c>
      <c r="AG36" s="212">
        <v>9</v>
      </c>
      <c r="AH36" s="213"/>
      <c r="AI36" s="212">
        <v>18</v>
      </c>
      <c r="AJ36" s="213"/>
      <c r="AK36" s="213"/>
      <c r="AL36" s="213"/>
      <c r="AM36" s="213"/>
      <c r="AN36" s="214">
        <v>33</v>
      </c>
      <c r="AO36" s="215"/>
      <c r="AP36" s="212">
        <v>1</v>
      </c>
      <c r="AQ36" s="212"/>
      <c r="AR36" s="216"/>
      <c r="AS36" s="217"/>
      <c r="AT36" s="212"/>
      <c r="AU36" s="218"/>
      <c r="AV36" s="219"/>
      <c r="AW36" s="220">
        <f>AX36+AY36+AZ36</f>
        <v>1.5</v>
      </c>
      <c r="AX36" s="221">
        <f>AG36/18</f>
        <v>0.5</v>
      </c>
      <c r="AY36" s="222">
        <f>AI36/18</f>
        <v>1</v>
      </c>
      <c r="AZ36" s="223"/>
      <c r="BA36" s="195"/>
      <c r="BB36" s="196"/>
      <c r="BC36" s="196"/>
      <c r="BD36" s="197"/>
    </row>
    <row r="37" spans="1:56" s="19" customFormat="1" ht="110.5" customHeight="1" thickBot="1" x14ac:dyDescent="0.3">
      <c r="A37" s="91">
        <v>13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248" t="s">
        <v>103</v>
      </c>
      <c r="T37" s="248"/>
      <c r="U37" s="295"/>
      <c r="V37" s="302" t="s">
        <v>96</v>
      </c>
      <c r="W37" s="303"/>
      <c r="X37" s="303"/>
      <c r="Y37" s="303"/>
      <c r="Z37" s="303"/>
      <c r="AA37" s="303"/>
      <c r="AB37" s="303"/>
      <c r="AC37" s="303"/>
      <c r="AD37" s="185">
        <v>2</v>
      </c>
      <c r="AE37" s="186">
        <f>AD37*30</f>
        <v>60</v>
      </c>
      <c r="AF37" s="187">
        <f>SUM(AG37:AL37)</f>
        <v>18</v>
      </c>
      <c r="AG37" s="188"/>
      <c r="AH37" s="188"/>
      <c r="AI37" s="188">
        <v>18</v>
      </c>
      <c r="AJ37" s="189"/>
      <c r="AK37" s="189"/>
      <c r="AL37" s="189"/>
      <c r="AM37" s="189"/>
      <c r="AN37" s="186">
        <f>AE37-AF37</f>
        <v>42</v>
      </c>
      <c r="AO37" s="190"/>
      <c r="AP37" s="190"/>
      <c r="AQ37" s="190"/>
      <c r="AR37" s="191"/>
      <c r="AS37" s="192"/>
      <c r="AT37" s="190"/>
      <c r="AU37" s="190"/>
      <c r="AV37" s="193">
        <v>2</v>
      </c>
      <c r="AW37" s="190"/>
      <c r="AX37" s="190"/>
      <c r="AY37" s="190"/>
      <c r="AZ37" s="191"/>
      <c r="BA37" s="195">
        <v>1</v>
      </c>
      <c r="BB37" s="196"/>
      <c r="BC37" s="196">
        <v>1</v>
      </c>
      <c r="BD37" s="197"/>
    </row>
    <row r="38" spans="1:56" s="21" customFormat="1" ht="50.15" customHeight="1" thickBot="1" x14ac:dyDescent="0.35">
      <c r="A38" s="276" t="s">
        <v>77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159">
        <f>SUM(AD36:AD37,AD30:AD34)</f>
        <v>21.5</v>
      </c>
      <c r="AE38" s="224">
        <f t="shared" ref="AE38:BC38" si="4">SUM(AE36:AE37,AE30:AE34)</f>
        <v>645</v>
      </c>
      <c r="AF38" s="161">
        <f t="shared" si="4"/>
        <v>279</v>
      </c>
      <c r="AG38" s="161">
        <f t="shared" si="4"/>
        <v>135</v>
      </c>
      <c r="AH38" s="161"/>
      <c r="AI38" s="161">
        <f t="shared" si="4"/>
        <v>36</v>
      </c>
      <c r="AJ38" s="203"/>
      <c r="AK38" s="203">
        <f t="shared" si="4"/>
        <v>108</v>
      </c>
      <c r="AL38" s="203"/>
      <c r="AM38" s="203"/>
      <c r="AN38" s="225">
        <f t="shared" si="4"/>
        <v>366</v>
      </c>
      <c r="AO38" s="226">
        <v>2</v>
      </c>
      <c r="AP38" s="227">
        <v>4</v>
      </c>
      <c r="AQ38" s="227">
        <v>4</v>
      </c>
      <c r="AR38" s="228"/>
      <c r="AS38" s="229">
        <v>1</v>
      </c>
      <c r="AT38" s="227">
        <v>4</v>
      </c>
      <c r="AU38" s="227"/>
      <c r="AV38" s="230">
        <v>1</v>
      </c>
      <c r="AW38" s="227">
        <f t="shared" si="4"/>
        <v>14.5</v>
      </c>
      <c r="AX38" s="227">
        <f t="shared" si="4"/>
        <v>7.5</v>
      </c>
      <c r="AY38" s="227">
        <f t="shared" si="4"/>
        <v>1</v>
      </c>
      <c r="AZ38" s="228">
        <f t="shared" si="4"/>
        <v>6</v>
      </c>
      <c r="BA38" s="227">
        <f t="shared" si="4"/>
        <v>1</v>
      </c>
      <c r="BB38" s="227"/>
      <c r="BC38" s="227">
        <f t="shared" si="4"/>
        <v>1</v>
      </c>
      <c r="BD38" s="230"/>
    </row>
    <row r="39" spans="1:56" s="21" customFormat="1" ht="50.15" customHeight="1" thickBot="1" x14ac:dyDescent="0.35">
      <c r="A39" s="276" t="s">
        <v>76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159">
        <f>AD38+AD28</f>
        <v>36.5</v>
      </c>
      <c r="AE39" s="224">
        <f>AE38+AE28</f>
        <v>1095</v>
      </c>
      <c r="AF39" s="161">
        <f>AF38+AF28</f>
        <v>549</v>
      </c>
      <c r="AG39" s="161">
        <f>AG38+AG28</f>
        <v>243</v>
      </c>
      <c r="AH39" s="161"/>
      <c r="AI39" s="161">
        <f>AI38+AI28</f>
        <v>180</v>
      </c>
      <c r="AJ39" s="203"/>
      <c r="AK39" s="203">
        <f>AK38+AK28</f>
        <v>126</v>
      </c>
      <c r="AL39" s="203"/>
      <c r="AM39" s="203"/>
      <c r="AN39" s="225">
        <f>AN38+AN28</f>
        <v>546</v>
      </c>
      <c r="AO39" s="226">
        <f>AO38+AO28</f>
        <v>3</v>
      </c>
      <c r="AP39" s="227">
        <f>AP38+AP28</f>
        <v>8</v>
      </c>
      <c r="AQ39" s="227">
        <f>AQ38+AQ28</f>
        <v>9</v>
      </c>
      <c r="AR39" s="228"/>
      <c r="AS39" s="229">
        <f>AS38+AS28</f>
        <v>1</v>
      </c>
      <c r="AT39" s="227">
        <f>AT38+AT28</f>
        <v>4</v>
      </c>
      <c r="AU39" s="227"/>
      <c r="AV39" s="230">
        <f t="shared" ref="AV39:BC39" si="5">AV38+AV28</f>
        <v>2</v>
      </c>
      <c r="AW39" s="231">
        <f t="shared" si="5"/>
        <v>24.5</v>
      </c>
      <c r="AX39" s="231">
        <f t="shared" si="5"/>
        <v>12.5</v>
      </c>
      <c r="AY39" s="227">
        <f t="shared" si="5"/>
        <v>5</v>
      </c>
      <c r="AZ39" s="228">
        <f t="shared" si="5"/>
        <v>7</v>
      </c>
      <c r="BA39" s="227">
        <f t="shared" si="5"/>
        <v>6</v>
      </c>
      <c r="BB39" s="227">
        <f t="shared" si="5"/>
        <v>1</v>
      </c>
      <c r="BC39" s="227">
        <f t="shared" si="5"/>
        <v>5</v>
      </c>
      <c r="BD39" s="230"/>
    </row>
    <row r="40" spans="1:56" s="20" customFormat="1" ht="50.15" customHeight="1" thickBot="1" x14ac:dyDescent="0.35">
      <c r="A40" s="296" t="s">
        <v>78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8"/>
      <c r="BB40" s="298"/>
      <c r="BC40" s="298"/>
      <c r="BD40" s="299"/>
    </row>
    <row r="41" spans="1:56" s="20" customFormat="1" ht="50.15" customHeight="1" thickBot="1" x14ac:dyDescent="0.35">
      <c r="A41" s="296" t="s">
        <v>79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8"/>
      <c r="BB41" s="298"/>
      <c r="BC41" s="298"/>
      <c r="BD41" s="299"/>
    </row>
    <row r="42" spans="1:56" s="20" customFormat="1" ht="44.5" x14ac:dyDescent="0.3">
      <c r="A42" s="91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293" t="s">
        <v>105</v>
      </c>
      <c r="T42" s="294"/>
      <c r="U42" s="294"/>
      <c r="V42" s="239"/>
      <c r="W42" s="251"/>
      <c r="X42" s="252"/>
      <c r="Y42" s="252"/>
      <c r="Z42" s="252"/>
      <c r="AA42" s="252"/>
      <c r="AB42" s="252"/>
      <c r="AC42" s="253"/>
      <c r="AD42" s="85"/>
      <c r="AE42" s="90"/>
      <c r="AF42" s="82"/>
      <c r="AG42" s="83"/>
      <c r="AH42" s="83"/>
      <c r="AI42" s="83"/>
      <c r="AJ42" s="84"/>
      <c r="AK42" s="84"/>
      <c r="AL42" s="84"/>
      <c r="AM42" s="84"/>
      <c r="AN42" s="90"/>
      <c r="AO42" s="78"/>
      <c r="AP42" s="78"/>
      <c r="AQ42" s="78"/>
      <c r="AR42" s="79"/>
      <c r="AS42" s="80"/>
      <c r="AT42" s="78"/>
      <c r="AU42" s="78"/>
      <c r="AV42" s="81"/>
      <c r="AW42" s="78"/>
      <c r="AX42" s="78"/>
      <c r="AY42" s="78"/>
      <c r="AZ42" s="79"/>
      <c r="BA42" s="80"/>
      <c r="BB42" s="78"/>
      <c r="BC42" s="78"/>
      <c r="BD42" s="81"/>
    </row>
    <row r="43" spans="1:56" s="20" customFormat="1" ht="95" customHeight="1" x14ac:dyDescent="0.3">
      <c r="A43" s="91">
        <v>14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248" t="s">
        <v>123</v>
      </c>
      <c r="T43" s="248"/>
      <c r="U43" s="295"/>
      <c r="V43" s="238"/>
      <c r="W43" s="251" t="s">
        <v>96</v>
      </c>
      <c r="X43" s="252"/>
      <c r="Y43" s="252"/>
      <c r="Z43" s="252"/>
      <c r="AA43" s="252"/>
      <c r="AB43" s="252"/>
      <c r="AC43" s="253"/>
      <c r="AD43" s="185">
        <v>5</v>
      </c>
      <c r="AE43" s="186">
        <f t="shared" ref="AE43:AE45" si="6">AD43*30</f>
        <v>150</v>
      </c>
      <c r="AF43" s="187">
        <f>SUM(AG43:AL43)</f>
        <v>54</v>
      </c>
      <c r="AG43" s="188">
        <v>18</v>
      </c>
      <c r="AH43" s="188"/>
      <c r="AI43" s="188"/>
      <c r="AJ43" s="189"/>
      <c r="AK43" s="189">
        <v>36</v>
      </c>
      <c r="AL43" s="189"/>
      <c r="AM43" s="189"/>
      <c r="AN43" s="186">
        <f t="shared" ref="AN43:AN45" si="7">AE43-AF43</f>
        <v>96</v>
      </c>
      <c r="AO43" s="190">
        <v>2</v>
      </c>
      <c r="AP43" s="190"/>
      <c r="AQ43" s="190">
        <v>2</v>
      </c>
      <c r="AR43" s="191"/>
      <c r="AS43" s="192"/>
      <c r="AT43" s="190">
        <v>2</v>
      </c>
      <c r="AU43" s="190"/>
      <c r="AV43" s="193"/>
      <c r="AW43" s="190"/>
      <c r="AX43" s="190"/>
      <c r="AY43" s="190"/>
      <c r="AZ43" s="191"/>
      <c r="BA43" s="192">
        <v>3</v>
      </c>
      <c r="BB43" s="190">
        <v>1</v>
      </c>
      <c r="BC43" s="190"/>
      <c r="BD43" s="193">
        <v>2</v>
      </c>
    </row>
    <row r="44" spans="1:56" s="20" customFormat="1" ht="82.5" customHeight="1" x14ac:dyDescent="0.3">
      <c r="A44" s="91">
        <v>14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248" t="s">
        <v>104</v>
      </c>
      <c r="T44" s="248"/>
      <c r="U44" s="295"/>
      <c r="V44" s="238"/>
      <c r="W44" s="251" t="s">
        <v>96</v>
      </c>
      <c r="X44" s="252"/>
      <c r="Y44" s="252"/>
      <c r="Z44" s="252"/>
      <c r="AA44" s="252"/>
      <c r="AB44" s="252"/>
      <c r="AC44" s="253"/>
      <c r="AD44" s="185">
        <v>5</v>
      </c>
      <c r="AE44" s="186">
        <f t="shared" si="6"/>
        <v>150</v>
      </c>
      <c r="AF44" s="187">
        <f>SUM(AG44:AL44)</f>
        <v>54</v>
      </c>
      <c r="AG44" s="188">
        <v>18</v>
      </c>
      <c r="AH44" s="188"/>
      <c r="AI44" s="188"/>
      <c r="AJ44" s="189"/>
      <c r="AK44" s="189">
        <v>36</v>
      </c>
      <c r="AL44" s="189"/>
      <c r="AM44" s="189"/>
      <c r="AN44" s="186">
        <f t="shared" si="7"/>
        <v>96</v>
      </c>
      <c r="AO44" s="190">
        <v>2</v>
      </c>
      <c r="AP44" s="190"/>
      <c r="AQ44" s="190">
        <v>2</v>
      </c>
      <c r="AR44" s="191"/>
      <c r="AS44" s="192"/>
      <c r="AT44" s="190">
        <v>2</v>
      </c>
      <c r="AU44" s="190"/>
      <c r="AV44" s="193"/>
      <c r="AW44" s="190"/>
      <c r="AX44" s="190"/>
      <c r="AY44" s="190"/>
      <c r="AZ44" s="191"/>
      <c r="BA44" s="192">
        <v>3</v>
      </c>
      <c r="BB44" s="190">
        <v>1</v>
      </c>
      <c r="BC44" s="190"/>
      <c r="BD44" s="193">
        <v>2</v>
      </c>
    </row>
    <row r="45" spans="1:56" s="20" customFormat="1" ht="89" customHeight="1" thickBot="1" x14ac:dyDescent="0.35">
      <c r="A45" s="91">
        <v>14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248" t="s">
        <v>122</v>
      </c>
      <c r="T45" s="248"/>
      <c r="U45" s="295"/>
      <c r="V45" s="238"/>
      <c r="W45" s="251" t="s">
        <v>96</v>
      </c>
      <c r="X45" s="252"/>
      <c r="Y45" s="252"/>
      <c r="Z45" s="252"/>
      <c r="AA45" s="252"/>
      <c r="AB45" s="252"/>
      <c r="AC45" s="253"/>
      <c r="AD45" s="185">
        <v>5</v>
      </c>
      <c r="AE45" s="186">
        <f t="shared" si="6"/>
        <v>150</v>
      </c>
      <c r="AF45" s="187">
        <f>SUM(AG45:AL45)</f>
        <v>54</v>
      </c>
      <c r="AG45" s="188">
        <v>18</v>
      </c>
      <c r="AH45" s="188"/>
      <c r="AI45" s="188"/>
      <c r="AJ45" s="189"/>
      <c r="AK45" s="189">
        <v>36</v>
      </c>
      <c r="AL45" s="189"/>
      <c r="AM45" s="189"/>
      <c r="AN45" s="186">
        <f t="shared" si="7"/>
        <v>96</v>
      </c>
      <c r="AO45" s="190">
        <v>2</v>
      </c>
      <c r="AP45" s="190"/>
      <c r="AQ45" s="190">
        <v>2</v>
      </c>
      <c r="AR45" s="191"/>
      <c r="AS45" s="192"/>
      <c r="AT45" s="190">
        <v>2</v>
      </c>
      <c r="AU45" s="190"/>
      <c r="AV45" s="193"/>
      <c r="AW45" s="190"/>
      <c r="AX45" s="190"/>
      <c r="AY45" s="190"/>
      <c r="AZ45" s="191"/>
      <c r="BA45" s="192">
        <v>3</v>
      </c>
      <c r="BB45" s="190">
        <v>1</v>
      </c>
      <c r="BC45" s="190"/>
      <c r="BD45" s="193">
        <v>2</v>
      </c>
    </row>
    <row r="46" spans="1:56" s="20" customFormat="1" ht="49" customHeight="1" x14ac:dyDescent="0.3">
      <c r="A46" s="91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293" t="s">
        <v>106</v>
      </c>
      <c r="T46" s="294"/>
      <c r="U46" s="294"/>
      <c r="V46" s="239"/>
      <c r="W46" s="251"/>
      <c r="X46" s="252"/>
      <c r="Y46" s="252"/>
      <c r="Z46" s="252"/>
      <c r="AA46" s="252"/>
      <c r="AB46" s="252"/>
      <c r="AC46" s="253"/>
      <c r="AD46" s="185"/>
      <c r="AE46" s="186"/>
      <c r="AF46" s="187"/>
      <c r="AG46" s="188"/>
      <c r="AH46" s="188"/>
      <c r="AI46" s="188"/>
      <c r="AJ46" s="189"/>
      <c r="AK46" s="189"/>
      <c r="AL46" s="189"/>
      <c r="AM46" s="189"/>
      <c r="AN46" s="186"/>
      <c r="AO46" s="190"/>
      <c r="AP46" s="190"/>
      <c r="AQ46" s="190"/>
      <c r="AR46" s="191"/>
      <c r="AS46" s="192"/>
      <c r="AT46" s="190"/>
      <c r="AU46" s="190"/>
      <c r="AV46" s="193"/>
      <c r="AW46" s="190"/>
      <c r="AX46" s="190"/>
      <c r="AY46" s="190"/>
      <c r="AZ46" s="191"/>
      <c r="BA46" s="192"/>
      <c r="BB46" s="190"/>
      <c r="BC46" s="190"/>
      <c r="BD46" s="193"/>
    </row>
    <row r="47" spans="1:56" s="20" customFormat="1" ht="77.5" customHeight="1" x14ac:dyDescent="0.3">
      <c r="A47" s="91">
        <v>15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248" t="s">
        <v>121</v>
      </c>
      <c r="T47" s="249"/>
      <c r="U47" s="250"/>
      <c r="V47" s="238"/>
      <c r="W47" s="251" t="s">
        <v>96</v>
      </c>
      <c r="X47" s="252"/>
      <c r="Y47" s="252"/>
      <c r="Z47" s="252"/>
      <c r="AA47" s="252"/>
      <c r="AB47" s="252"/>
      <c r="AC47" s="253"/>
      <c r="AD47" s="185">
        <v>5</v>
      </c>
      <c r="AE47" s="186">
        <f t="shared" ref="AE47:AE49" si="8">AD47*30</f>
        <v>150</v>
      </c>
      <c r="AF47" s="187">
        <f>SUM(AG47:AL47)</f>
        <v>54</v>
      </c>
      <c r="AG47" s="188">
        <v>18</v>
      </c>
      <c r="AH47" s="188"/>
      <c r="AI47" s="188"/>
      <c r="AJ47" s="189"/>
      <c r="AK47" s="189">
        <v>36</v>
      </c>
      <c r="AL47" s="189"/>
      <c r="AM47" s="189"/>
      <c r="AN47" s="186">
        <f t="shared" ref="AN47:AN49" si="9">AE47-AF47</f>
        <v>96</v>
      </c>
      <c r="AO47" s="190">
        <v>2</v>
      </c>
      <c r="AP47" s="190"/>
      <c r="AQ47" s="190">
        <v>2</v>
      </c>
      <c r="AR47" s="191"/>
      <c r="AS47" s="192"/>
      <c r="AT47" s="190">
        <v>2</v>
      </c>
      <c r="AU47" s="190"/>
      <c r="AV47" s="193"/>
      <c r="AW47" s="190"/>
      <c r="AX47" s="190"/>
      <c r="AY47" s="190"/>
      <c r="AZ47" s="191"/>
      <c r="BA47" s="192">
        <v>3</v>
      </c>
      <c r="BB47" s="190">
        <v>1</v>
      </c>
      <c r="BC47" s="190"/>
      <c r="BD47" s="193">
        <v>2</v>
      </c>
    </row>
    <row r="48" spans="1:56" s="20" customFormat="1" ht="94" customHeight="1" x14ac:dyDescent="0.3">
      <c r="A48" s="91">
        <v>15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248" t="s">
        <v>108</v>
      </c>
      <c r="T48" s="249"/>
      <c r="U48" s="250"/>
      <c r="V48" s="238"/>
      <c r="W48" s="251" t="s">
        <v>96</v>
      </c>
      <c r="X48" s="252"/>
      <c r="Y48" s="252"/>
      <c r="Z48" s="252"/>
      <c r="AA48" s="252"/>
      <c r="AB48" s="252"/>
      <c r="AC48" s="253"/>
      <c r="AD48" s="185">
        <v>5</v>
      </c>
      <c r="AE48" s="186">
        <f t="shared" si="8"/>
        <v>150</v>
      </c>
      <c r="AF48" s="187">
        <f>SUM(AG48:AL48)</f>
        <v>54</v>
      </c>
      <c r="AG48" s="188">
        <v>18</v>
      </c>
      <c r="AH48" s="188"/>
      <c r="AI48" s="188"/>
      <c r="AJ48" s="189"/>
      <c r="AK48" s="189">
        <v>36</v>
      </c>
      <c r="AL48" s="189"/>
      <c r="AM48" s="189"/>
      <c r="AN48" s="186">
        <f t="shared" si="9"/>
        <v>96</v>
      </c>
      <c r="AO48" s="190">
        <v>2</v>
      </c>
      <c r="AP48" s="190"/>
      <c r="AQ48" s="190">
        <v>2</v>
      </c>
      <c r="AR48" s="191"/>
      <c r="AS48" s="192"/>
      <c r="AT48" s="190">
        <v>2</v>
      </c>
      <c r="AU48" s="190"/>
      <c r="AV48" s="193"/>
      <c r="AW48" s="190"/>
      <c r="AX48" s="190"/>
      <c r="AY48" s="190"/>
      <c r="AZ48" s="191"/>
      <c r="BA48" s="192">
        <v>3</v>
      </c>
      <c r="BB48" s="190">
        <v>1</v>
      </c>
      <c r="BC48" s="190"/>
      <c r="BD48" s="193">
        <v>2</v>
      </c>
    </row>
    <row r="49" spans="1:56" s="20" customFormat="1" ht="74.5" customHeight="1" thickBot="1" x14ac:dyDescent="0.35">
      <c r="A49" s="94">
        <v>15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248" t="s">
        <v>120</v>
      </c>
      <c r="T49" s="248"/>
      <c r="U49" s="295"/>
      <c r="V49" s="238"/>
      <c r="W49" s="251" t="s">
        <v>96</v>
      </c>
      <c r="X49" s="252"/>
      <c r="Y49" s="252"/>
      <c r="Z49" s="252"/>
      <c r="AA49" s="252"/>
      <c r="AB49" s="252"/>
      <c r="AC49" s="253"/>
      <c r="AD49" s="185">
        <v>5</v>
      </c>
      <c r="AE49" s="186">
        <f t="shared" si="8"/>
        <v>150</v>
      </c>
      <c r="AF49" s="187">
        <f>SUM(AG49:AL49)</f>
        <v>54</v>
      </c>
      <c r="AG49" s="188">
        <v>18</v>
      </c>
      <c r="AH49" s="188"/>
      <c r="AI49" s="188"/>
      <c r="AJ49" s="189"/>
      <c r="AK49" s="189">
        <v>36</v>
      </c>
      <c r="AL49" s="189"/>
      <c r="AM49" s="189"/>
      <c r="AN49" s="186">
        <f t="shared" si="9"/>
        <v>96</v>
      </c>
      <c r="AO49" s="190">
        <v>2</v>
      </c>
      <c r="AP49" s="190"/>
      <c r="AQ49" s="190">
        <v>2</v>
      </c>
      <c r="AR49" s="191"/>
      <c r="AS49" s="192"/>
      <c r="AT49" s="190">
        <v>2</v>
      </c>
      <c r="AU49" s="190"/>
      <c r="AV49" s="193"/>
      <c r="AW49" s="190"/>
      <c r="AX49" s="190"/>
      <c r="AY49" s="190"/>
      <c r="AZ49" s="191"/>
      <c r="BA49" s="192">
        <v>3</v>
      </c>
      <c r="BB49" s="190">
        <v>1</v>
      </c>
      <c r="BC49" s="190"/>
      <c r="BD49" s="193">
        <v>2</v>
      </c>
    </row>
    <row r="50" spans="1:56" s="20" customFormat="1" ht="33" customHeight="1" x14ac:dyDescent="0.3">
      <c r="A50" s="94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293" t="s">
        <v>107</v>
      </c>
      <c r="T50" s="248"/>
      <c r="U50" s="248"/>
      <c r="V50" s="239"/>
      <c r="W50" s="251"/>
      <c r="X50" s="252"/>
      <c r="Y50" s="252"/>
      <c r="Z50" s="252"/>
      <c r="AA50" s="252"/>
      <c r="AB50" s="252"/>
      <c r="AC50" s="253"/>
      <c r="AD50" s="233"/>
      <c r="AE50" s="234"/>
      <c r="AF50" s="235"/>
      <c r="AG50" s="236"/>
      <c r="AH50" s="236"/>
      <c r="AI50" s="236"/>
      <c r="AJ50" s="237"/>
      <c r="AK50" s="237"/>
      <c r="AL50" s="237"/>
      <c r="AM50" s="237"/>
      <c r="AN50" s="234"/>
      <c r="AO50" s="205"/>
      <c r="AP50" s="205"/>
      <c r="AQ50" s="205"/>
      <c r="AR50" s="206"/>
      <c r="AS50" s="207"/>
      <c r="AT50" s="205"/>
      <c r="AU50" s="205"/>
      <c r="AV50" s="208"/>
      <c r="AW50" s="205"/>
      <c r="AX50" s="205"/>
      <c r="AY50" s="205"/>
      <c r="AZ50" s="206"/>
      <c r="BA50" s="207"/>
      <c r="BB50" s="205"/>
      <c r="BC50" s="205"/>
      <c r="BD50" s="208"/>
    </row>
    <row r="51" spans="1:56" s="20" customFormat="1" ht="68" customHeight="1" x14ac:dyDescent="0.3">
      <c r="A51" s="91">
        <v>16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248" t="s">
        <v>112</v>
      </c>
      <c r="T51" s="249"/>
      <c r="U51" s="250"/>
      <c r="V51" s="238"/>
      <c r="W51" s="251" t="s">
        <v>96</v>
      </c>
      <c r="X51" s="252"/>
      <c r="Y51" s="252"/>
      <c r="Z51" s="252"/>
      <c r="AA51" s="252"/>
      <c r="AB51" s="252"/>
      <c r="AC51" s="253"/>
      <c r="AD51" s="185">
        <v>5</v>
      </c>
      <c r="AE51" s="186">
        <f t="shared" ref="AE51:AE53" si="10">AD51*30</f>
        <v>150</v>
      </c>
      <c r="AF51" s="187">
        <f>SUM(AG51:AL51)</f>
        <v>54</v>
      </c>
      <c r="AG51" s="188">
        <v>18</v>
      </c>
      <c r="AH51" s="188"/>
      <c r="AI51" s="188"/>
      <c r="AJ51" s="189"/>
      <c r="AK51" s="189">
        <v>36</v>
      </c>
      <c r="AL51" s="189"/>
      <c r="AM51" s="189"/>
      <c r="AN51" s="186">
        <f t="shared" ref="AN51:AN53" si="11">AE51-AF51</f>
        <v>96</v>
      </c>
      <c r="AO51" s="190">
        <v>2</v>
      </c>
      <c r="AP51" s="190"/>
      <c r="AQ51" s="190">
        <v>2</v>
      </c>
      <c r="AR51" s="191"/>
      <c r="AS51" s="192"/>
      <c r="AT51" s="190">
        <v>2</v>
      </c>
      <c r="AU51" s="190"/>
      <c r="AV51" s="193"/>
      <c r="AW51" s="190"/>
      <c r="AX51" s="190"/>
      <c r="AY51" s="190"/>
      <c r="AZ51" s="191"/>
      <c r="BA51" s="192">
        <v>3</v>
      </c>
      <c r="BB51" s="190">
        <v>1</v>
      </c>
      <c r="BC51" s="190"/>
      <c r="BD51" s="193">
        <v>2</v>
      </c>
    </row>
    <row r="52" spans="1:56" s="20" customFormat="1" ht="85.5" customHeight="1" x14ac:dyDescent="0.3">
      <c r="A52" s="91">
        <v>16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248" t="s">
        <v>111</v>
      </c>
      <c r="T52" s="249"/>
      <c r="U52" s="250"/>
      <c r="V52" s="238"/>
      <c r="W52" s="251" t="s">
        <v>96</v>
      </c>
      <c r="X52" s="252"/>
      <c r="Y52" s="252"/>
      <c r="Z52" s="252"/>
      <c r="AA52" s="252"/>
      <c r="AB52" s="252"/>
      <c r="AC52" s="253"/>
      <c r="AD52" s="185">
        <v>5</v>
      </c>
      <c r="AE52" s="186">
        <f t="shared" si="10"/>
        <v>150</v>
      </c>
      <c r="AF52" s="187">
        <f>SUM(AG52:AL52)</f>
        <v>54</v>
      </c>
      <c r="AG52" s="188">
        <v>18</v>
      </c>
      <c r="AH52" s="188"/>
      <c r="AI52" s="188"/>
      <c r="AJ52" s="189"/>
      <c r="AK52" s="189">
        <v>36</v>
      </c>
      <c r="AL52" s="189"/>
      <c r="AM52" s="189"/>
      <c r="AN52" s="186">
        <f t="shared" si="11"/>
        <v>96</v>
      </c>
      <c r="AO52" s="190">
        <v>2</v>
      </c>
      <c r="AP52" s="190"/>
      <c r="AQ52" s="190">
        <v>2</v>
      </c>
      <c r="AR52" s="191"/>
      <c r="AS52" s="192"/>
      <c r="AT52" s="190">
        <v>2</v>
      </c>
      <c r="AU52" s="190"/>
      <c r="AV52" s="193"/>
      <c r="AW52" s="190"/>
      <c r="AX52" s="190"/>
      <c r="AY52" s="190"/>
      <c r="AZ52" s="191"/>
      <c r="BA52" s="192">
        <v>3</v>
      </c>
      <c r="BB52" s="190">
        <v>1</v>
      </c>
      <c r="BC52" s="190"/>
      <c r="BD52" s="193">
        <v>2</v>
      </c>
    </row>
    <row r="53" spans="1:56" s="20" customFormat="1" ht="69.5" customHeight="1" thickBot="1" x14ac:dyDescent="0.35">
      <c r="A53" s="91">
        <v>16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248" t="s">
        <v>119</v>
      </c>
      <c r="T53" s="249"/>
      <c r="U53" s="250"/>
      <c r="V53" s="238"/>
      <c r="W53" s="251" t="s">
        <v>96</v>
      </c>
      <c r="X53" s="252"/>
      <c r="Y53" s="252"/>
      <c r="Z53" s="252"/>
      <c r="AA53" s="252"/>
      <c r="AB53" s="252"/>
      <c r="AC53" s="253"/>
      <c r="AD53" s="185">
        <v>5</v>
      </c>
      <c r="AE53" s="186">
        <f t="shared" si="10"/>
        <v>150</v>
      </c>
      <c r="AF53" s="187">
        <f>SUM(AG53:AL53)</f>
        <v>54</v>
      </c>
      <c r="AG53" s="188">
        <v>18</v>
      </c>
      <c r="AH53" s="188"/>
      <c r="AI53" s="188"/>
      <c r="AJ53" s="189"/>
      <c r="AK53" s="189">
        <v>36</v>
      </c>
      <c r="AL53" s="189"/>
      <c r="AM53" s="189"/>
      <c r="AN53" s="186">
        <f t="shared" si="11"/>
        <v>96</v>
      </c>
      <c r="AO53" s="190">
        <v>2</v>
      </c>
      <c r="AP53" s="190"/>
      <c r="AQ53" s="190">
        <v>2</v>
      </c>
      <c r="AR53" s="191"/>
      <c r="AS53" s="192"/>
      <c r="AT53" s="190">
        <v>2</v>
      </c>
      <c r="AU53" s="190"/>
      <c r="AV53" s="193"/>
      <c r="AW53" s="190"/>
      <c r="AX53" s="190"/>
      <c r="AY53" s="190"/>
      <c r="AZ53" s="191"/>
      <c r="BA53" s="192">
        <v>3</v>
      </c>
      <c r="BB53" s="190">
        <v>1</v>
      </c>
      <c r="BC53" s="190"/>
      <c r="BD53" s="193">
        <v>2</v>
      </c>
    </row>
    <row r="54" spans="1:56" s="20" customFormat="1" ht="52.5" customHeight="1" x14ac:dyDescent="0.3">
      <c r="A54" s="91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293" t="s">
        <v>109</v>
      </c>
      <c r="T54" s="248"/>
      <c r="U54" s="248"/>
      <c r="V54" s="239"/>
      <c r="W54" s="251"/>
      <c r="X54" s="252"/>
      <c r="Y54" s="252"/>
      <c r="Z54" s="252"/>
      <c r="AA54" s="252"/>
      <c r="AB54" s="252"/>
      <c r="AC54" s="253"/>
      <c r="AD54" s="185"/>
      <c r="AE54" s="186"/>
      <c r="AF54" s="187"/>
      <c r="AG54" s="188"/>
      <c r="AH54" s="188"/>
      <c r="AI54" s="188"/>
      <c r="AJ54" s="189"/>
      <c r="AK54" s="189"/>
      <c r="AL54" s="189"/>
      <c r="AM54" s="189"/>
      <c r="AN54" s="186"/>
      <c r="AO54" s="190"/>
      <c r="AP54" s="190"/>
      <c r="AQ54" s="190"/>
      <c r="AR54" s="191"/>
      <c r="AS54" s="192"/>
      <c r="AT54" s="190"/>
      <c r="AU54" s="190"/>
      <c r="AV54" s="193"/>
      <c r="AW54" s="190"/>
      <c r="AX54" s="190"/>
      <c r="AY54" s="190"/>
      <c r="AZ54" s="191"/>
      <c r="BA54" s="192"/>
      <c r="BB54" s="190"/>
      <c r="BC54" s="190"/>
      <c r="BD54" s="193"/>
    </row>
    <row r="55" spans="1:56" s="20" customFormat="1" ht="66.5" customHeight="1" x14ac:dyDescent="0.3">
      <c r="A55" s="91">
        <v>17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248" t="s">
        <v>118</v>
      </c>
      <c r="T55" s="249"/>
      <c r="U55" s="250"/>
      <c r="V55" s="238"/>
      <c r="W55" s="251" t="s">
        <v>96</v>
      </c>
      <c r="X55" s="252"/>
      <c r="Y55" s="252"/>
      <c r="Z55" s="252"/>
      <c r="AA55" s="252"/>
      <c r="AB55" s="252"/>
      <c r="AC55" s="253"/>
      <c r="AD55" s="185">
        <v>4.5</v>
      </c>
      <c r="AE55" s="186">
        <f>AD55*30</f>
        <v>135</v>
      </c>
      <c r="AF55" s="187">
        <f>SUM(AG55:AL55)</f>
        <v>72</v>
      </c>
      <c r="AG55" s="188">
        <v>36</v>
      </c>
      <c r="AH55" s="188"/>
      <c r="AI55" s="188"/>
      <c r="AJ55" s="189"/>
      <c r="AK55" s="189">
        <v>36</v>
      </c>
      <c r="AL55" s="189"/>
      <c r="AM55" s="189"/>
      <c r="AN55" s="186">
        <f>AE55-AF55</f>
        <v>63</v>
      </c>
      <c r="AO55" s="190"/>
      <c r="AP55" s="190">
        <v>2</v>
      </c>
      <c r="AQ55" s="190">
        <v>2</v>
      </c>
      <c r="AR55" s="191"/>
      <c r="AS55" s="192"/>
      <c r="AT55" s="190"/>
      <c r="AU55" s="190"/>
      <c r="AV55" s="193"/>
      <c r="AW55" s="190"/>
      <c r="AX55" s="190"/>
      <c r="AY55" s="190"/>
      <c r="AZ55" s="191"/>
      <c r="BA55" s="192">
        <v>4</v>
      </c>
      <c r="BB55" s="190">
        <v>2</v>
      </c>
      <c r="BC55" s="190"/>
      <c r="BD55" s="193">
        <v>2</v>
      </c>
    </row>
    <row r="56" spans="1:56" s="20" customFormat="1" ht="69.5" customHeight="1" x14ac:dyDescent="0.3">
      <c r="A56" s="91">
        <v>17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248" t="s">
        <v>117</v>
      </c>
      <c r="T56" s="249"/>
      <c r="U56" s="250"/>
      <c r="V56" s="238"/>
      <c r="W56" s="251" t="s">
        <v>96</v>
      </c>
      <c r="X56" s="252"/>
      <c r="Y56" s="252"/>
      <c r="Z56" s="252"/>
      <c r="AA56" s="252"/>
      <c r="AB56" s="252"/>
      <c r="AC56" s="253"/>
      <c r="AD56" s="185">
        <v>4.5</v>
      </c>
      <c r="AE56" s="186">
        <f>AD56*30</f>
        <v>135</v>
      </c>
      <c r="AF56" s="187">
        <f>SUM(AG56:AL56)</f>
        <v>72</v>
      </c>
      <c r="AG56" s="188">
        <v>36</v>
      </c>
      <c r="AH56" s="188"/>
      <c r="AI56" s="188"/>
      <c r="AJ56" s="189"/>
      <c r="AK56" s="189">
        <v>36</v>
      </c>
      <c r="AL56" s="189"/>
      <c r="AM56" s="189"/>
      <c r="AN56" s="186">
        <f>AE56-AF56</f>
        <v>63</v>
      </c>
      <c r="AO56" s="190"/>
      <c r="AP56" s="190">
        <v>2</v>
      </c>
      <c r="AQ56" s="190">
        <v>2</v>
      </c>
      <c r="AR56" s="191"/>
      <c r="AS56" s="192"/>
      <c r="AT56" s="190"/>
      <c r="AU56" s="190"/>
      <c r="AV56" s="193"/>
      <c r="AW56" s="190"/>
      <c r="AX56" s="190"/>
      <c r="AY56" s="190"/>
      <c r="AZ56" s="191"/>
      <c r="BA56" s="192">
        <v>4</v>
      </c>
      <c r="BB56" s="190">
        <v>2</v>
      </c>
      <c r="BC56" s="190"/>
      <c r="BD56" s="193">
        <v>2</v>
      </c>
    </row>
    <row r="57" spans="1:56" s="20" customFormat="1" ht="97.5" customHeight="1" thickBot="1" x14ac:dyDescent="0.35">
      <c r="A57" s="91">
        <v>17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248" t="s">
        <v>113</v>
      </c>
      <c r="T57" s="248"/>
      <c r="U57" s="295"/>
      <c r="V57" s="238"/>
      <c r="W57" s="251" t="s">
        <v>96</v>
      </c>
      <c r="X57" s="252"/>
      <c r="Y57" s="252"/>
      <c r="Z57" s="252"/>
      <c r="AA57" s="252"/>
      <c r="AB57" s="252"/>
      <c r="AC57" s="253"/>
      <c r="AD57" s="185">
        <v>4.5</v>
      </c>
      <c r="AE57" s="186">
        <f>AD57*30</f>
        <v>135</v>
      </c>
      <c r="AF57" s="187">
        <f>SUM(AG57:AL57)</f>
        <v>72</v>
      </c>
      <c r="AG57" s="188">
        <v>36</v>
      </c>
      <c r="AH57" s="188"/>
      <c r="AI57" s="188"/>
      <c r="AJ57" s="189"/>
      <c r="AK57" s="189">
        <v>36</v>
      </c>
      <c r="AL57" s="189"/>
      <c r="AM57" s="189"/>
      <c r="AN57" s="186">
        <f>AE57-AF57</f>
        <v>63</v>
      </c>
      <c r="AO57" s="190"/>
      <c r="AP57" s="190">
        <v>2</v>
      </c>
      <c r="AQ57" s="190">
        <v>2</v>
      </c>
      <c r="AR57" s="191"/>
      <c r="AS57" s="192"/>
      <c r="AT57" s="190"/>
      <c r="AU57" s="190"/>
      <c r="AV57" s="193"/>
      <c r="AW57" s="190"/>
      <c r="AX57" s="190"/>
      <c r="AY57" s="190"/>
      <c r="AZ57" s="191"/>
      <c r="BA57" s="192">
        <v>4</v>
      </c>
      <c r="BB57" s="190">
        <v>2</v>
      </c>
      <c r="BC57" s="190"/>
      <c r="BD57" s="193">
        <v>2</v>
      </c>
    </row>
    <row r="58" spans="1:56" s="20" customFormat="1" ht="51" customHeight="1" x14ac:dyDescent="0.3">
      <c r="A58" s="91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293" t="s">
        <v>110</v>
      </c>
      <c r="T58" s="294"/>
      <c r="U58" s="294"/>
      <c r="V58" s="239"/>
      <c r="W58" s="251"/>
      <c r="X58" s="252"/>
      <c r="Y58" s="252"/>
      <c r="Z58" s="252"/>
      <c r="AA58" s="252"/>
      <c r="AB58" s="252"/>
      <c r="AC58" s="253"/>
      <c r="AD58" s="185"/>
      <c r="AE58" s="186"/>
      <c r="AF58" s="187"/>
      <c r="AG58" s="188"/>
      <c r="AH58" s="188"/>
      <c r="AI58" s="188"/>
      <c r="AJ58" s="189"/>
      <c r="AK58" s="189"/>
      <c r="AL58" s="189"/>
      <c r="AM58" s="189"/>
      <c r="AN58" s="186"/>
      <c r="AO58" s="190"/>
      <c r="AP58" s="190"/>
      <c r="AQ58" s="190"/>
      <c r="AR58" s="191"/>
      <c r="AS58" s="192"/>
      <c r="AT58" s="190"/>
      <c r="AU58" s="190"/>
      <c r="AV58" s="193"/>
      <c r="AW58" s="190"/>
      <c r="AX58" s="190"/>
      <c r="AY58" s="190"/>
      <c r="AZ58" s="191"/>
      <c r="BA58" s="192"/>
      <c r="BB58" s="190"/>
      <c r="BC58" s="190"/>
      <c r="BD58" s="193"/>
    </row>
    <row r="59" spans="1:56" s="20" customFormat="1" ht="86.5" customHeight="1" x14ac:dyDescent="0.3">
      <c r="A59" s="91">
        <v>18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248" t="s">
        <v>116</v>
      </c>
      <c r="T59" s="249"/>
      <c r="U59" s="250"/>
      <c r="V59" s="238"/>
      <c r="W59" s="251" t="s">
        <v>96</v>
      </c>
      <c r="X59" s="252"/>
      <c r="Y59" s="252"/>
      <c r="Z59" s="252"/>
      <c r="AA59" s="252"/>
      <c r="AB59" s="252"/>
      <c r="AC59" s="253"/>
      <c r="AD59" s="185">
        <v>4</v>
      </c>
      <c r="AE59" s="186">
        <f>AD59*30</f>
        <v>120</v>
      </c>
      <c r="AF59" s="187">
        <f>SUM(AG59:AL59)</f>
        <v>54</v>
      </c>
      <c r="AG59" s="188">
        <v>18</v>
      </c>
      <c r="AH59" s="188"/>
      <c r="AI59" s="188"/>
      <c r="AJ59" s="189"/>
      <c r="AK59" s="189">
        <v>36</v>
      </c>
      <c r="AL59" s="189"/>
      <c r="AM59" s="189"/>
      <c r="AN59" s="186">
        <f>AE59-AF59</f>
        <v>66</v>
      </c>
      <c r="AO59" s="190"/>
      <c r="AP59" s="190">
        <v>2</v>
      </c>
      <c r="AQ59" s="190">
        <v>2</v>
      </c>
      <c r="AR59" s="191"/>
      <c r="AS59" s="192"/>
      <c r="AT59" s="190"/>
      <c r="AU59" s="190"/>
      <c r="AV59" s="193"/>
      <c r="AW59" s="190"/>
      <c r="AX59" s="190"/>
      <c r="AY59" s="190"/>
      <c r="AZ59" s="191"/>
      <c r="BA59" s="192">
        <v>3</v>
      </c>
      <c r="BB59" s="190">
        <v>1</v>
      </c>
      <c r="BC59" s="190"/>
      <c r="BD59" s="193">
        <v>2</v>
      </c>
    </row>
    <row r="60" spans="1:56" s="20" customFormat="1" ht="79" customHeight="1" x14ac:dyDescent="0.3">
      <c r="A60" s="91">
        <v>18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248" t="s">
        <v>115</v>
      </c>
      <c r="T60" s="249"/>
      <c r="U60" s="250"/>
      <c r="V60" s="238"/>
      <c r="W60" s="251" t="s">
        <v>96</v>
      </c>
      <c r="X60" s="252"/>
      <c r="Y60" s="252"/>
      <c r="Z60" s="252"/>
      <c r="AA60" s="252"/>
      <c r="AB60" s="252"/>
      <c r="AC60" s="253"/>
      <c r="AD60" s="185">
        <v>4</v>
      </c>
      <c r="AE60" s="186">
        <f>AD60*30</f>
        <v>120</v>
      </c>
      <c r="AF60" s="187">
        <f>SUM(AG60:AL60)</f>
        <v>54</v>
      </c>
      <c r="AG60" s="188">
        <v>18</v>
      </c>
      <c r="AH60" s="188"/>
      <c r="AI60" s="188"/>
      <c r="AJ60" s="189"/>
      <c r="AK60" s="189">
        <v>36</v>
      </c>
      <c r="AL60" s="189"/>
      <c r="AM60" s="189"/>
      <c r="AN60" s="186">
        <f>AE60-AF60</f>
        <v>66</v>
      </c>
      <c r="AO60" s="190"/>
      <c r="AP60" s="190">
        <v>2</v>
      </c>
      <c r="AQ60" s="190">
        <v>2</v>
      </c>
      <c r="AR60" s="191"/>
      <c r="AS60" s="192"/>
      <c r="AT60" s="190"/>
      <c r="AU60" s="190"/>
      <c r="AV60" s="193"/>
      <c r="AW60" s="190"/>
      <c r="AX60" s="190"/>
      <c r="AY60" s="190"/>
      <c r="AZ60" s="191"/>
      <c r="BA60" s="192">
        <v>3</v>
      </c>
      <c r="BB60" s="190">
        <v>1</v>
      </c>
      <c r="BC60" s="190"/>
      <c r="BD60" s="193">
        <v>2</v>
      </c>
    </row>
    <row r="61" spans="1:56" s="20" customFormat="1" ht="94.5" customHeight="1" thickBot="1" x14ac:dyDescent="0.35">
      <c r="A61" s="91">
        <v>18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248" t="s">
        <v>124</v>
      </c>
      <c r="T61" s="249"/>
      <c r="U61" s="250"/>
      <c r="V61" s="238"/>
      <c r="W61" s="251" t="s">
        <v>96</v>
      </c>
      <c r="X61" s="252"/>
      <c r="Y61" s="252"/>
      <c r="Z61" s="252"/>
      <c r="AA61" s="252"/>
      <c r="AB61" s="252"/>
      <c r="AC61" s="253"/>
      <c r="AD61" s="185">
        <v>4</v>
      </c>
      <c r="AE61" s="186">
        <f>AD61*30</f>
        <v>120</v>
      </c>
      <c r="AF61" s="187">
        <f>SUM(AG61:AL61)</f>
        <v>54</v>
      </c>
      <c r="AG61" s="188">
        <v>18</v>
      </c>
      <c r="AH61" s="188"/>
      <c r="AI61" s="188"/>
      <c r="AJ61" s="189"/>
      <c r="AK61" s="189">
        <v>36</v>
      </c>
      <c r="AL61" s="189"/>
      <c r="AM61" s="189"/>
      <c r="AN61" s="186">
        <f>AE61-AF61</f>
        <v>66</v>
      </c>
      <c r="AO61" s="190"/>
      <c r="AP61" s="190">
        <v>2</v>
      </c>
      <c r="AQ61" s="190">
        <v>2</v>
      </c>
      <c r="AR61" s="191"/>
      <c r="AS61" s="192"/>
      <c r="AT61" s="190"/>
      <c r="AU61" s="190"/>
      <c r="AV61" s="193"/>
      <c r="AW61" s="190"/>
      <c r="AX61" s="190"/>
      <c r="AY61" s="190"/>
      <c r="AZ61" s="191"/>
      <c r="BA61" s="192">
        <v>3</v>
      </c>
      <c r="BB61" s="190">
        <v>1</v>
      </c>
      <c r="BC61" s="190"/>
      <c r="BD61" s="193">
        <v>2</v>
      </c>
    </row>
    <row r="62" spans="1:56" s="21" customFormat="1" ht="50.15" customHeight="1" thickBot="1" x14ac:dyDescent="0.35">
      <c r="A62" s="276" t="s">
        <v>80</v>
      </c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93">
        <f>AD43+AD47+AD51+AD55+AD59</f>
        <v>23.5</v>
      </c>
      <c r="AE62" s="147">
        <f>AE43+AE47+AE51+AE55+AE59</f>
        <v>705</v>
      </c>
      <c r="AF62" s="147">
        <f>AF43+AF47+AF51+AF55+AF59</f>
        <v>288</v>
      </c>
      <c r="AG62" s="160">
        <f>AG43+AG47+AG51+AG55+AG59</f>
        <v>108</v>
      </c>
      <c r="AH62" s="148"/>
      <c r="AI62" s="148"/>
      <c r="AJ62" s="148"/>
      <c r="AK62" s="147">
        <f>AK43+AK47+AK51+AK55+AK59</f>
        <v>180</v>
      </c>
      <c r="AL62" s="148"/>
      <c r="AM62" s="148"/>
      <c r="AN62" s="147">
        <f>AN43+AN47+AN51+AN55+AN59</f>
        <v>417</v>
      </c>
      <c r="AO62" s="151">
        <v>3</v>
      </c>
      <c r="AP62" s="152">
        <v>2</v>
      </c>
      <c r="AQ62" s="152">
        <v>5</v>
      </c>
      <c r="AR62" s="153"/>
      <c r="AS62" s="154"/>
      <c r="AT62" s="152">
        <v>3</v>
      </c>
      <c r="AU62" s="152"/>
      <c r="AV62" s="155"/>
      <c r="AW62" s="152"/>
      <c r="AX62" s="156"/>
      <c r="AY62" s="156"/>
      <c r="AZ62" s="153"/>
      <c r="BA62" s="147">
        <f>BA43+BA47+BA51+BA55+BA59</f>
        <v>16</v>
      </c>
      <c r="BB62" s="147">
        <f>BB43+BB47+BB51+BB55+BB59</f>
        <v>6</v>
      </c>
      <c r="BC62" s="157"/>
      <c r="BD62" s="147">
        <f>BD43+BD47+BD51+BD55+BD59</f>
        <v>10</v>
      </c>
    </row>
    <row r="63" spans="1:56" s="21" customFormat="1" ht="50.15" customHeight="1" thickBot="1" x14ac:dyDescent="0.35">
      <c r="A63" s="276" t="s">
        <v>82</v>
      </c>
      <c r="B63" s="277"/>
      <c r="C63" s="277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159">
        <f>AD62</f>
        <v>23.5</v>
      </c>
      <c r="AE63" s="149">
        <f t="shared" ref="AE63:BD63" si="12">AE62</f>
        <v>705</v>
      </c>
      <c r="AF63" s="148">
        <f t="shared" si="12"/>
        <v>288</v>
      </c>
      <c r="AG63" s="161">
        <f t="shared" si="12"/>
        <v>108</v>
      </c>
      <c r="AH63" s="148"/>
      <c r="AI63" s="148"/>
      <c r="AJ63" s="148"/>
      <c r="AK63" s="148">
        <f t="shared" si="12"/>
        <v>180</v>
      </c>
      <c r="AL63" s="148"/>
      <c r="AM63" s="148"/>
      <c r="AN63" s="150">
        <f t="shared" si="12"/>
        <v>417</v>
      </c>
      <c r="AO63" s="151">
        <f t="shared" si="12"/>
        <v>3</v>
      </c>
      <c r="AP63" s="152">
        <f t="shared" si="12"/>
        <v>2</v>
      </c>
      <c r="AQ63" s="152">
        <f t="shared" si="12"/>
        <v>5</v>
      </c>
      <c r="AR63" s="153"/>
      <c r="AS63" s="154"/>
      <c r="AT63" s="152">
        <f t="shared" si="12"/>
        <v>3</v>
      </c>
      <c r="AU63" s="152"/>
      <c r="AV63" s="155"/>
      <c r="AW63" s="152"/>
      <c r="AX63" s="156"/>
      <c r="AY63" s="156"/>
      <c r="AZ63" s="153"/>
      <c r="BA63" s="157">
        <f t="shared" si="12"/>
        <v>16</v>
      </c>
      <c r="BB63" s="157">
        <f t="shared" si="12"/>
        <v>6</v>
      </c>
      <c r="BC63" s="157"/>
      <c r="BD63" s="158">
        <f t="shared" si="12"/>
        <v>10</v>
      </c>
    </row>
    <row r="64" spans="1:56" s="20" customFormat="1" ht="50.15" customHeight="1" thickBot="1" x14ac:dyDescent="0.35">
      <c r="A64" s="278" t="s">
        <v>81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147">
        <f>AD63+AD39</f>
        <v>60</v>
      </c>
      <c r="AE64" s="149">
        <f>AE63+AE39</f>
        <v>1800</v>
      </c>
      <c r="AF64" s="148">
        <f>AF63+AF39</f>
        <v>837</v>
      </c>
      <c r="AG64" s="161">
        <f>AG63+AG39</f>
        <v>351</v>
      </c>
      <c r="AH64" s="148"/>
      <c r="AI64" s="148">
        <f>AI63+AI39</f>
        <v>180</v>
      </c>
      <c r="AJ64" s="148"/>
      <c r="AK64" s="148">
        <f>AK63+AK39</f>
        <v>306</v>
      </c>
      <c r="AL64" s="148"/>
      <c r="AM64" s="148"/>
      <c r="AN64" s="150">
        <f>AN63+AN39</f>
        <v>963</v>
      </c>
      <c r="AO64" s="151">
        <f>AO63+AO39</f>
        <v>6</v>
      </c>
      <c r="AP64" s="152">
        <v>10</v>
      </c>
      <c r="AQ64" s="152">
        <v>14</v>
      </c>
      <c r="AR64" s="153"/>
      <c r="AS64" s="154">
        <v>1</v>
      </c>
      <c r="AT64" s="152">
        <f>AT63+AT39</f>
        <v>7</v>
      </c>
      <c r="AU64" s="152"/>
      <c r="AV64" s="155">
        <f t="shared" ref="AV64:BD64" si="13">AV63+AV39</f>
        <v>2</v>
      </c>
      <c r="AW64" s="156">
        <f t="shared" si="13"/>
        <v>24.5</v>
      </c>
      <c r="AX64" s="152">
        <f t="shared" si="13"/>
        <v>12.5</v>
      </c>
      <c r="AY64" s="152">
        <f t="shared" si="13"/>
        <v>5</v>
      </c>
      <c r="AZ64" s="153">
        <f t="shared" si="13"/>
        <v>7</v>
      </c>
      <c r="BA64" s="157">
        <f t="shared" si="13"/>
        <v>22</v>
      </c>
      <c r="BB64" s="157">
        <f t="shared" si="13"/>
        <v>7</v>
      </c>
      <c r="BC64" s="157">
        <f t="shared" si="13"/>
        <v>5</v>
      </c>
      <c r="BD64" s="158">
        <f t="shared" si="13"/>
        <v>10</v>
      </c>
    </row>
    <row r="65" spans="1:56" s="20" customFormat="1" ht="40" customHeight="1" thickTop="1" x14ac:dyDescent="0.3">
      <c r="A65" s="280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82"/>
      <c r="U65" s="282"/>
      <c r="V65" s="110"/>
      <c r="W65" s="110"/>
      <c r="X65" s="111"/>
      <c r="Y65" s="111"/>
      <c r="Z65" s="112"/>
      <c r="AA65" s="283" t="s">
        <v>28</v>
      </c>
      <c r="AB65" s="284"/>
      <c r="AC65" s="285"/>
      <c r="AD65" s="271" t="s">
        <v>29</v>
      </c>
      <c r="AE65" s="272"/>
      <c r="AF65" s="272"/>
      <c r="AG65" s="272"/>
      <c r="AH65" s="272"/>
      <c r="AI65" s="272"/>
      <c r="AJ65" s="272"/>
      <c r="AK65" s="272"/>
      <c r="AL65" s="272"/>
      <c r="AM65" s="272"/>
      <c r="AN65" s="273"/>
      <c r="AO65" s="162">
        <v>6</v>
      </c>
      <c r="AP65" s="162"/>
      <c r="AQ65" s="162"/>
      <c r="AR65" s="163"/>
      <c r="AS65" s="164"/>
      <c r="AT65" s="162"/>
      <c r="AU65" s="162"/>
      <c r="AV65" s="165"/>
      <c r="AW65" s="162">
        <v>3</v>
      </c>
      <c r="AX65" s="162"/>
      <c r="AY65" s="162"/>
      <c r="AZ65" s="163"/>
      <c r="BA65" s="166">
        <v>3</v>
      </c>
      <c r="BB65" s="167"/>
      <c r="BC65" s="167"/>
      <c r="BD65" s="168"/>
    </row>
    <row r="66" spans="1:56" s="20" customFormat="1" ht="40" customHeight="1" x14ac:dyDescent="0.3">
      <c r="A66" s="281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74"/>
      <c r="U66" s="274"/>
      <c r="V66" s="113"/>
      <c r="W66" s="113"/>
      <c r="X66" s="89"/>
      <c r="Y66" s="89"/>
      <c r="Z66" s="89"/>
      <c r="AA66" s="286"/>
      <c r="AB66" s="287"/>
      <c r="AC66" s="288"/>
      <c r="AD66" s="260" t="s">
        <v>30</v>
      </c>
      <c r="AE66" s="261"/>
      <c r="AF66" s="261"/>
      <c r="AG66" s="261"/>
      <c r="AH66" s="261"/>
      <c r="AI66" s="261"/>
      <c r="AJ66" s="261"/>
      <c r="AK66" s="261"/>
      <c r="AL66" s="261"/>
      <c r="AM66" s="262"/>
      <c r="AN66" s="263"/>
      <c r="AO66" s="169"/>
      <c r="AP66" s="169">
        <v>10</v>
      </c>
      <c r="AQ66" s="169"/>
      <c r="AR66" s="170"/>
      <c r="AS66" s="171"/>
      <c r="AT66" s="169"/>
      <c r="AU66" s="169"/>
      <c r="AV66" s="172"/>
      <c r="AW66" s="169"/>
      <c r="AX66" s="169">
        <v>6</v>
      </c>
      <c r="AY66" s="169"/>
      <c r="AZ66" s="170"/>
      <c r="BA66" s="173"/>
      <c r="BB66" s="169">
        <v>4</v>
      </c>
      <c r="BC66" s="174"/>
      <c r="BD66" s="175"/>
    </row>
    <row r="67" spans="1:56" s="20" customFormat="1" ht="40" customHeight="1" x14ac:dyDescent="0.3">
      <c r="A67" s="281"/>
      <c r="B67" s="245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74"/>
      <c r="U67" s="274"/>
      <c r="V67" s="113"/>
      <c r="W67" s="113"/>
      <c r="X67" s="89"/>
      <c r="Y67" s="89"/>
      <c r="Z67" s="89"/>
      <c r="AA67" s="286"/>
      <c r="AB67" s="287"/>
      <c r="AC67" s="288"/>
      <c r="AD67" s="260" t="s">
        <v>31</v>
      </c>
      <c r="AE67" s="261"/>
      <c r="AF67" s="261"/>
      <c r="AG67" s="261"/>
      <c r="AH67" s="261"/>
      <c r="AI67" s="261"/>
      <c r="AJ67" s="261"/>
      <c r="AK67" s="261"/>
      <c r="AL67" s="261"/>
      <c r="AM67" s="262"/>
      <c r="AN67" s="263"/>
      <c r="AO67" s="169"/>
      <c r="AP67" s="169"/>
      <c r="AQ67" s="169">
        <v>14</v>
      </c>
      <c r="AR67" s="170"/>
      <c r="AS67" s="171"/>
      <c r="AT67" s="169"/>
      <c r="AU67" s="169"/>
      <c r="AV67" s="172"/>
      <c r="AW67" s="169"/>
      <c r="AX67" s="169"/>
      <c r="AY67" s="169">
        <v>7</v>
      </c>
      <c r="AZ67" s="170"/>
      <c r="BA67" s="173"/>
      <c r="BB67" s="174"/>
      <c r="BC67" s="176">
        <v>7</v>
      </c>
      <c r="BD67" s="175"/>
    </row>
    <row r="68" spans="1:56" s="20" customFormat="1" ht="40" customHeight="1" x14ac:dyDescent="0.3">
      <c r="A68" s="281"/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6" t="s">
        <v>32</v>
      </c>
      <c r="T68" s="275"/>
      <c r="U68" s="275"/>
      <c r="V68" s="113"/>
      <c r="W68" s="113"/>
      <c r="X68" s="89"/>
      <c r="Y68" s="89"/>
      <c r="Z68" s="89"/>
      <c r="AA68" s="286"/>
      <c r="AB68" s="287"/>
      <c r="AC68" s="288"/>
      <c r="AD68" s="260" t="s">
        <v>33</v>
      </c>
      <c r="AE68" s="261"/>
      <c r="AF68" s="261"/>
      <c r="AG68" s="261"/>
      <c r="AH68" s="261"/>
      <c r="AI68" s="261"/>
      <c r="AJ68" s="261"/>
      <c r="AK68" s="261"/>
      <c r="AL68" s="261"/>
      <c r="AM68" s="262"/>
      <c r="AN68" s="263"/>
      <c r="AO68" s="169"/>
      <c r="AP68" s="169"/>
      <c r="AQ68" s="169"/>
      <c r="AR68" s="170"/>
      <c r="AS68" s="171"/>
      <c r="AT68" s="169"/>
      <c r="AU68" s="169"/>
      <c r="AV68" s="172"/>
      <c r="AW68" s="169"/>
      <c r="AX68" s="169"/>
      <c r="AY68" s="169"/>
      <c r="AZ68" s="170"/>
      <c r="BA68" s="173"/>
      <c r="BB68" s="174"/>
      <c r="BC68" s="174"/>
      <c r="BD68" s="175"/>
    </row>
    <row r="69" spans="1:56" s="20" customFormat="1" ht="40" customHeight="1" x14ac:dyDescent="0.6">
      <c r="A69" s="281"/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92" t="s">
        <v>41</v>
      </c>
      <c r="T69" s="264"/>
      <c r="U69" s="243"/>
      <c r="V69" s="113"/>
      <c r="W69" s="113"/>
      <c r="X69" s="114"/>
      <c r="Y69" s="114"/>
      <c r="Z69" s="114"/>
      <c r="AA69" s="286"/>
      <c r="AB69" s="287"/>
      <c r="AC69" s="288"/>
      <c r="AD69" s="260" t="s">
        <v>34</v>
      </c>
      <c r="AE69" s="261"/>
      <c r="AF69" s="261"/>
      <c r="AG69" s="261"/>
      <c r="AH69" s="261"/>
      <c r="AI69" s="261"/>
      <c r="AJ69" s="261"/>
      <c r="AK69" s="261"/>
      <c r="AL69" s="261"/>
      <c r="AM69" s="262"/>
      <c r="AN69" s="263"/>
      <c r="AO69" s="169"/>
      <c r="AP69" s="169"/>
      <c r="AQ69" s="169"/>
      <c r="AR69" s="170"/>
      <c r="AS69" s="171">
        <v>1</v>
      </c>
      <c r="AT69" s="169"/>
      <c r="AU69" s="169"/>
      <c r="AV69" s="172"/>
      <c r="AW69" s="169">
        <v>1</v>
      </c>
      <c r="AX69" s="169"/>
      <c r="AY69" s="169"/>
      <c r="AZ69" s="170"/>
      <c r="BA69" s="177"/>
      <c r="BB69" s="174"/>
      <c r="BC69" s="174"/>
      <c r="BD69" s="175"/>
    </row>
    <row r="70" spans="1:56" s="20" customFormat="1" ht="40" customHeight="1" x14ac:dyDescent="0.3">
      <c r="A70" s="281"/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56" t="s">
        <v>42</v>
      </c>
      <c r="T70" s="264"/>
      <c r="U70" s="243"/>
      <c r="V70" s="113"/>
      <c r="W70" s="113"/>
      <c r="X70" s="89"/>
      <c r="Y70" s="89"/>
      <c r="Z70" s="89"/>
      <c r="AA70" s="286"/>
      <c r="AB70" s="287"/>
      <c r="AC70" s="288"/>
      <c r="AD70" s="260" t="s">
        <v>21</v>
      </c>
      <c r="AE70" s="261"/>
      <c r="AF70" s="261"/>
      <c r="AG70" s="261"/>
      <c r="AH70" s="261"/>
      <c r="AI70" s="261"/>
      <c r="AJ70" s="261"/>
      <c r="AK70" s="261"/>
      <c r="AL70" s="261"/>
      <c r="AM70" s="262"/>
      <c r="AN70" s="263"/>
      <c r="AO70" s="169"/>
      <c r="AP70" s="169"/>
      <c r="AQ70" s="169"/>
      <c r="AR70" s="170"/>
      <c r="AS70" s="171"/>
      <c r="AT70" s="169">
        <v>7</v>
      </c>
      <c r="AU70" s="169"/>
      <c r="AV70" s="172"/>
      <c r="AW70" s="169"/>
      <c r="AX70" s="169">
        <v>4</v>
      </c>
      <c r="AY70" s="169"/>
      <c r="AZ70" s="170"/>
      <c r="BA70" s="173"/>
      <c r="BB70" s="176">
        <v>3</v>
      </c>
      <c r="BC70" s="174"/>
      <c r="BD70" s="175"/>
    </row>
    <row r="71" spans="1:56" s="20" customFormat="1" ht="40" customHeight="1" x14ac:dyDescent="0.3">
      <c r="A71" s="281"/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56" t="s">
        <v>43</v>
      </c>
      <c r="T71" s="264"/>
      <c r="U71" s="243"/>
      <c r="V71" s="113"/>
      <c r="W71" s="113"/>
      <c r="X71" s="89"/>
      <c r="Y71" s="89"/>
      <c r="Z71" s="89"/>
      <c r="AA71" s="286"/>
      <c r="AB71" s="287"/>
      <c r="AC71" s="288"/>
      <c r="AD71" s="260" t="s">
        <v>22</v>
      </c>
      <c r="AE71" s="261"/>
      <c r="AF71" s="261"/>
      <c r="AG71" s="261"/>
      <c r="AH71" s="261"/>
      <c r="AI71" s="261"/>
      <c r="AJ71" s="261"/>
      <c r="AK71" s="261"/>
      <c r="AL71" s="261"/>
      <c r="AM71" s="262"/>
      <c r="AN71" s="263"/>
      <c r="AO71" s="169"/>
      <c r="AP71" s="169"/>
      <c r="AQ71" s="169"/>
      <c r="AR71" s="170"/>
      <c r="AS71" s="171"/>
      <c r="AT71" s="169"/>
      <c r="AU71" s="169"/>
      <c r="AV71" s="172"/>
      <c r="AW71" s="169"/>
      <c r="AX71" s="169"/>
      <c r="AY71" s="169"/>
      <c r="AZ71" s="170"/>
      <c r="BA71" s="173"/>
      <c r="BB71" s="174"/>
      <c r="BC71" s="174"/>
      <c r="BD71" s="175"/>
    </row>
    <row r="72" spans="1:56" s="20" customFormat="1" ht="40" customHeight="1" thickBot="1" x14ac:dyDescent="0.35">
      <c r="A72" s="281"/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56" t="s">
        <v>44</v>
      </c>
      <c r="T72" s="264"/>
      <c r="U72" s="264"/>
      <c r="V72" s="113"/>
      <c r="W72" s="113"/>
      <c r="X72" s="89"/>
      <c r="Y72" s="89"/>
      <c r="Z72" s="89"/>
      <c r="AA72" s="289"/>
      <c r="AB72" s="290"/>
      <c r="AC72" s="291"/>
      <c r="AD72" s="265" t="s">
        <v>35</v>
      </c>
      <c r="AE72" s="266"/>
      <c r="AF72" s="266"/>
      <c r="AG72" s="266"/>
      <c r="AH72" s="266"/>
      <c r="AI72" s="266"/>
      <c r="AJ72" s="266"/>
      <c r="AK72" s="266"/>
      <c r="AL72" s="266"/>
      <c r="AM72" s="267"/>
      <c r="AN72" s="268"/>
      <c r="AO72" s="178"/>
      <c r="AP72" s="178"/>
      <c r="AQ72" s="178"/>
      <c r="AR72" s="179"/>
      <c r="AS72" s="180"/>
      <c r="AT72" s="178"/>
      <c r="AU72" s="178"/>
      <c r="AV72" s="181">
        <v>2</v>
      </c>
      <c r="AW72" s="178"/>
      <c r="AX72" s="178"/>
      <c r="AY72" s="178"/>
      <c r="AZ72" s="179">
        <v>1</v>
      </c>
      <c r="BA72" s="182"/>
      <c r="BB72" s="183"/>
      <c r="BC72" s="183"/>
      <c r="BD72" s="184">
        <v>1</v>
      </c>
    </row>
    <row r="73" spans="1:56" s="20" customFormat="1" ht="14.5" thickTop="1" x14ac:dyDescent="0.3">
      <c r="V73" s="22"/>
      <c r="W73" s="22"/>
      <c r="X73" s="22"/>
      <c r="Y73" s="22"/>
      <c r="Z73" s="22"/>
      <c r="AA73" s="22"/>
      <c r="AB73" s="22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56" s="20" customFormat="1" ht="14" x14ac:dyDescent="0.3">
      <c r="V74" s="22"/>
      <c r="W74" s="22"/>
      <c r="X74" s="22"/>
      <c r="Y74" s="22"/>
      <c r="Z74" s="22"/>
      <c r="AA74" s="22"/>
      <c r="AB74" s="22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56" s="88" customFormat="1" ht="33.75" customHeight="1" x14ac:dyDescent="0.7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256"/>
      <c r="U75" s="257"/>
      <c r="V75" s="257"/>
      <c r="W75" s="257"/>
      <c r="X75" s="118"/>
      <c r="Y75" s="118"/>
      <c r="Z75" s="118"/>
      <c r="AA75" s="119"/>
      <c r="AB75" s="122"/>
      <c r="AC75" s="122"/>
      <c r="AD75" s="254" t="s">
        <v>90</v>
      </c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122"/>
      <c r="BC75" s="122"/>
      <c r="BD75" s="122"/>
    </row>
    <row r="76" spans="1:56" s="88" customFormat="1" ht="25" customHeight="1" x14ac:dyDescent="0.3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U76" s="123"/>
      <c r="V76" s="123"/>
      <c r="W76" s="123"/>
      <c r="X76" s="122"/>
      <c r="Y76" s="122"/>
      <c r="Z76" s="122"/>
      <c r="AA76" s="122"/>
      <c r="AB76" s="122"/>
      <c r="AC76" s="122"/>
      <c r="AD76" s="121"/>
      <c r="AE76" s="122"/>
      <c r="AF76" s="122"/>
      <c r="AG76" s="122"/>
      <c r="AH76" s="122"/>
      <c r="AI76" s="121"/>
      <c r="AJ76" s="121"/>
      <c r="AK76" s="121"/>
      <c r="AL76" s="121"/>
      <c r="AM76" s="122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</row>
    <row r="77" spans="1:56" s="88" customFormat="1" ht="25" customHeight="1" x14ac:dyDescent="0.35">
      <c r="T77" s="125"/>
      <c r="U77" s="121"/>
      <c r="V77" s="121"/>
      <c r="W77" s="121"/>
      <c r="X77" s="122"/>
      <c r="Y77" s="122"/>
      <c r="Z77" s="126"/>
      <c r="AA77" s="122"/>
      <c r="AB77" s="127"/>
      <c r="AC77" s="127"/>
      <c r="AD77" s="127"/>
      <c r="AE77" s="127"/>
      <c r="AF77" s="127"/>
      <c r="AG77" s="122"/>
      <c r="AH77" s="122"/>
      <c r="AI77" s="121"/>
      <c r="AJ77" s="121"/>
      <c r="AK77" s="121"/>
      <c r="AL77" s="121"/>
      <c r="AM77" s="122"/>
      <c r="AN77" s="128"/>
      <c r="AO77" s="129"/>
      <c r="AP77" s="128"/>
      <c r="AQ77" s="129"/>
      <c r="AR77" s="120"/>
      <c r="AS77" s="130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</row>
    <row r="78" spans="1:56" s="20" customFormat="1" ht="36.75" customHeight="1" x14ac:dyDescent="0.65">
      <c r="T78" s="30"/>
      <c r="U78" s="61" t="s">
        <v>91</v>
      </c>
      <c r="V78" s="33"/>
      <c r="W78" s="66"/>
      <c r="X78" s="67"/>
      <c r="Y78" s="67"/>
      <c r="Z78" s="258" t="s">
        <v>88</v>
      </c>
      <c r="AA78" s="259"/>
      <c r="AB78" s="259"/>
      <c r="AC78" s="259"/>
      <c r="AD78" s="71"/>
      <c r="AE78" s="34"/>
      <c r="AG78" s="27"/>
      <c r="AH78" s="27"/>
      <c r="AI78" s="27"/>
      <c r="AJ78" s="27"/>
      <c r="AK78" s="27"/>
      <c r="AL78" s="27"/>
      <c r="AM78" s="269" t="s">
        <v>37</v>
      </c>
      <c r="AN78" s="270"/>
      <c r="AO78" s="270"/>
      <c r="AP78" s="270"/>
      <c r="AQ78" s="66"/>
      <c r="AR78" s="66"/>
      <c r="AS78" s="67"/>
      <c r="AT78" s="247" t="s">
        <v>89</v>
      </c>
      <c r="AU78" s="247"/>
      <c r="AV78" s="247"/>
      <c r="AW78" s="68"/>
      <c r="AX78" s="247"/>
      <c r="AY78" s="69" t="s">
        <v>36</v>
      </c>
      <c r="AZ78" s="70"/>
      <c r="BA78" s="70"/>
    </row>
    <row r="79" spans="1:56" s="32" customFormat="1" ht="38.25" customHeight="1" x14ac:dyDescent="0.4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5"/>
      <c r="U79" s="36"/>
      <c r="V79" s="33"/>
      <c r="W79" s="37"/>
      <c r="X79" s="38" t="s">
        <v>38</v>
      </c>
      <c r="Z79" s="39"/>
      <c r="AA79" s="40" t="s">
        <v>39</v>
      </c>
      <c r="AB79" s="41"/>
      <c r="AC79" s="41"/>
      <c r="AD79" s="41"/>
      <c r="AE79" s="41"/>
      <c r="AG79" s="42"/>
      <c r="AH79" s="42"/>
      <c r="AI79" s="42"/>
      <c r="AJ79" s="42"/>
      <c r="AK79" s="42"/>
      <c r="AL79" s="42"/>
      <c r="AM79" s="270"/>
      <c r="AN79" s="270"/>
      <c r="AO79" s="270"/>
      <c r="AP79" s="270"/>
      <c r="AR79" s="38" t="s">
        <v>38</v>
      </c>
      <c r="AT79" s="39"/>
      <c r="AV79" s="40" t="s">
        <v>39</v>
      </c>
      <c r="AW79" s="41"/>
      <c r="AX79" s="41"/>
      <c r="AY79" s="41"/>
    </row>
    <row r="80" spans="1:56" s="20" customFormat="1" ht="25" customHeight="1" x14ac:dyDescent="0.65">
      <c r="A80" s="77"/>
      <c r="T80" s="43"/>
      <c r="U80" s="36"/>
      <c r="V80" s="33"/>
      <c r="W80" s="48"/>
      <c r="X80" s="37"/>
      <c r="Y80" s="37"/>
      <c r="Z80" s="34"/>
      <c r="AA80" s="49"/>
      <c r="AB80" s="47"/>
      <c r="AC80" s="34"/>
      <c r="AD80" s="35"/>
      <c r="AE80" s="34"/>
      <c r="AG80" s="29"/>
      <c r="AH80" s="29"/>
      <c r="AI80" s="28"/>
      <c r="AJ80" s="28"/>
      <c r="AK80" s="28"/>
      <c r="AL80" s="28"/>
      <c r="AM80" s="29"/>
      <c r="AN80" s="50"/>
      <c r="AO80" s="33"/>
      <c r="AP80" s="33"/>
      <c r="AQ80" s="44"/>
      <c r="AR80" s="44"/>
      <c r="AS80" s="37"/>
      <c r="AT80" s="34"/>
      <c r="AU80" s="47"/>
      <c r="AV80" s="47"/>
      <c r="AW80" s="35"/>
      <c r="AX80" s="47"/>
      <c r="AY80" s="34"/>
    </row>
    <row r="81" spans="1:52" s="20" customFormat="1" ht="25" customHeight="1" x14ac:dyDescent="0.35">
      <c r="T81" s="30"/>
      <c r="U81" s="51"/>
      <c r="V81" s="44"/>
      <c r="W81" s="46"/>
      <c r="X81" s="38"/>
      <c r="Z81" s="39"/>
      <c r="AA81" s="40"/>
      <c r="AB81" s="45"/>
      <c r="AD81" s="41"/>
      <c r="AE81" s="45"/>
      <c r="AG81" s="29"/>
      <c r="AH81" s="29"/>
      <c r="AI81" s="29"/>
      <c r="AJ81" s="29"/>
      <c r="AK81" s="29"/>
      <c r="AL81" s="29"/>
      <c r="AM81" s="29"/>
      <c r="AN81" s="52"/>
      <c r="AO81" s="53"/>
      <c r="AP81" s="52"/>
      <c r="AR81" s="38"/>
      <c r="AT81" s="39"/>
      <c r="AU81" s="32"/>
      <c r="AV81" s="40"/>
      <c r="AW81" s="41"/>
      <c r="AX81" s="41"/>
      <c r="AY81" s="41"/>
    </row>
    <row r="82" spans="1:52" s="20" customFormat="1" ht="18" customHeight="1" x14ac:dyDescent="0.3">
      <c r="U82" s="19"/>
      <c r="V82" s="57"/>
      <c r="W82" s="26"/>
      <c r="X82" s="54"/>
      <c r="Y82" s="54"/>
      <c r="Z82" s="54"/>
      <c r="AA82" s="54"/>
      <c r="AB82" s="54"/>
      <c r="AC82" s="54"/>
      <c r="AD82" s="29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28"/>
      <c r="AS82" s="7"/>
      <c r="AT82" s="7"/>
      <c r="AU82" s="7"/>
      <c r="AV82" s="7"/>
      <c r="AW82" s="7"/>
      <c r="AX82" s="7"/>
      <c r="AY82" s="28"/>
      <c r="AZ82" s="28"/>
    </row>
    <row r="83" spans="1:52" s="20" customFormat="1" ht="14" x14ac:dyDescent="0.3">
      <c r="T83" s="56"/>
      <c r="X83" s="58"/>
      <c r="Y83" s="58"/>
      <c r="Z83" s="31"/>
      <c r="AA83" s="58"/>
      <c r="AB83" s="58"/>
      <c r="AC83" s="58"/>
      <c r="AE83" s="31"/>
      <c r="AF83" s="31"/>
      <c r="AG83" s="58"/>
      <c r="AH83" s="58"/>
      <c r="AM83" s="58"/>
      <c r="AN83" s="58"/>
      <c r="AR83" s="1"/>
      <c r="AS83" s="1"/>
      <c r="AT83" s="1"/>
      <c r="AU83" s="1"/>
      <c r="AV83" s="1"/>
      <c r="AW83" s="1"/>
      <c r="AX83" s="1"/>
    </row>
    <row r="84" spans="1:52" ht="14" x14ac:dyDescent="0.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30"/>
      <c r="U84" s="59"/>
      <c r="V84" s="1"/>
      <c r="W84" s="59"/>
      <c r="X84" s="1"/>
      <c r="Y84" s="1"/>
      <c r="Z84" s="1"/>
      <c r="AA84" s="1"/>
      <c r="AB84" s="1"/>
      <c r="AC84" s="1"/>
    </row>
    <row r="85" spans="1:52" x14ac:dyDescent="0.25">
      <c r="T85" s="1"/>
    </row>
  </sheetData>
  <mergeCells count="153">
    <mergeCell ref="S72:U72"/>
    <mergeCell ref="AD72:AN72"/>
    <mergeCell ref="T75:W75"/>
    <mergeCell ref="AD75:BA75"/>
    <mergeCell ref="Z78:AC78"/>
    <mergeCell ref="AM78:AP79"/>
    <mergeCell ref="AD68:AN68"/>
    <mergeCell ref="S69:T69"/>
    <mergeCell ref="AD69:AN69"/>
    <mergeCell ref="S70:T70"/>
    <mergeCell ref="AD70:AN70"/>
    <mergeCell ref="S71:T71"/>
    <mergeCell ref="AD71:AN71"/>
    <mergeCell ref="A64:AC64"/>
    <mergeCell ref="A65:A72"/>
    <mergeCell ref="T65:U65"/>
    <mergeCell ref="AA65:AC72"/>
    <mergeCell ref="AD65:AN65"/>
    <mergeCell ref="T66:U66"/>
    <mergeCell ref="AD66:AN66"/>
    <mergeCell ref="T67:U67"/>
    <mergeCell ref="AD67:AN67"/>
    <mergeCell ref="T68:U68"/>
    <mergeCell ref="S60:U60"/>
    <mergeCell ref="W60:AC60"/>
    <mergeCell ref="S61:U61"/>
    <mergeCell ref="W61:AC61"/>
    <mergeCell ref="A62:AC62"/>
    <mergeCell ref="A63:AC63"/>
    <mergeCell ref="S57:U57"/>
    <mergeCell ref="W57:AC57"/>
    <mergeCell ref="S58:U58"/>
    <mergeCell ref="W58:AC58"/>
    <mergeCell ref="S59:U59"/>
    <mergeCell ref="W59:AC59"/>
    <mergeCell ref="S54:U54"/>
    <mergeCell ref="W54:AC54"/>
    <mergeCell ref="S55:U55"/>
    <mergeCell ref="W55:AC55"/>
    <mergeCell ref="S56:U56"/>
    <mergeCell ref="W56:AC56"/>
    <mergeCell ref="S51:U51"/>
    <mergeCell ref="W51:AC51"/>
    <mergeCell ref="S52:U52"/>
    <mergeCell ref="W52:AC52"/>
    <mergeCell ref="S53:U53"/>
    <mergeCell ref="W53:AC53"/>
    <mergeCell ref="S48:U48"/>
    <mergeCell ref="W48:AC48"/>
    <mergeCell ref="S49:U49"/>
    <mergeCell ref="W49:AC49"/>
    <mergeCell ref="S50:U50"/>
    <mergeCell ref="W50:AC50"/>
    <mergeCell ref="S45:U45"/>
    <mergeCell ref="W45:AC45"/>
    <mergeCell ref="S46:U46"/>
    <mergeCell ref="W46:AC46"/>
    <mergeCell ref="S47:U47"/>
    <mergeCell ref="W47:AC47"/>
    <mergeCell ref="S42:U42"/>
    <mergeCell ref="W42:AC42"/>
    <mergeCell ref="S43:U43"/>
    <mergeCell ref="W43:AC43"/>
    <mergeCell ref="S44:U44"/>
    <mergeCell ref="W44:AC44"/>
    <mergeCell ref="S37:U37"/>
    <mergeCell ref="V37:AC37"/>
    <mergeCell ref="A38:AC38"/>
    <mergeCell ref="A39:AC39"/>
    <mergeCell ref="A40:BD40"/>
    <mergeCell ref="A41:BD41"/>
    <mergeCell ref="S33:U33"/>
    <mergeCell ref="V33:AC33"/>
    <mergeCell ref="S34:U34"/>
    <mergeCell ref="V34:AC34"/>
    <mergeCell ref="A35:BD35"/>
    <mergeCell ref="S36:U36"/>
    <mergeCell ref="V36:AC36"/>
    <mergeCell ref="S30:U30"/>
    <mergeCell ref="V30:AC30"/>
    <mergeCell ref="S31:U31"/>
    <mergeCell ref="V31:AC31"/>
    <mergeCell ref="S32:U32"/>
    <mergeCell ref="V32:AC32"/>
    <mergeCell ref="S26:U26"/>
    <mergeCell ref="V26:AC26"/>
    <mergeCell ref="S27:U27"/>
    <mergeCell ref="V27:AC27"/>
    <mergeCell ref="A28:AC28"/>
    <mergeCell ref="A29:BD29"/>
    <mergeCell ref="S23:U23"/>
    <mergeCell ref="V23:AC23"/>
    <mergeCell ref="S24:U24"/>
    <mergeCell ref="V24:AC24"/>
    <mergeCell ref="S25:U25"/>
    <mergeCell ref="V25:AC25"/>
    <mergeCell ref="S19:U19"/>
    <mergeCell ref="V19:AC19"/>
    <mergeCell ref="A20:BD20"/>
    <mergeCell ref="A21:BD21"/>
    <mergeCell ref="S22:U22"/>
    <mergeCell ref="V22:AC22"/>
    <mergeCell ref="AG16:AH17"/>
    <mergeCell ref="AI16:AJ17"/>
    <mergeCell ref="AK16:AL17"/>
    <mergeCell ref="AM16:AM18"/>
    <mergeCell ref="AW16:AZ16"/>
    <mergeCell ref="BA16:BD16"/>
    <mergeCell ref="AW17:AW18"/>
    <mergeCell ref="AX17:AZ17"/>
    <mergeCell ref="BA17:BA18"/>
    <mergeCell ref="BB17:BD17"/>
    <mergeCell ref="AS15:AS18"/>
    <mergeCell ref="AT15:AT18"/>
    <mergeCell ref="AU15:AU18"/>
    <mergeCell ref="AV15:AV18"/>
    <mergeCell ref="AW15:AZ15"/>
    <mergeCell ref="BA15:BD15"/>
    <mergeCell ref="AW13:BD13"/>
    <mergeCell ref="AW14:BD14"/>
    <mergeCell ref="AD15:AD18"/>
    <mergeCell ref="AE15:AE18"/>
    <mergeCell ref="AF15:AF18"/>
    <mergeCell ref="AG15:AM15"/>
    <mergeCell ref="AO15:AO18"/>
    <mergeCell ref="AP15:AP18"/>
    <mergeCell ref="AQ15:AQ18"/>
    <mergeCell ref="AR15:AR18"/>
    <mergeCell ref="AC10:AR10"/>
    <mergeCell ref="AY10:BD10"/>
    <mergeCell ref="A12:A18"/>
    <mergeCell ref="S12:U18"/>
    <mergeCell ref="V12:AC18"/>
    <mergeCell ref="AD12:AE14"/>
    <mergeCell ref="AF12:AM14"/>
    <mergeCell ref="AN12:AN18"/>
    <mergeCell ref="AO12:AV14"/>
    <mergeCell ref="AW12:BD12"/>
    <mergeCell ref="AC7:AR7"/>
    <mergeCell ref="AY7:BD7"/>
    <mergeCell ref="V8:AB8"/>
    <mergeCell ref="AC8:AR8"/>
    <mergeCell ref="AY8:BD8"/>
    <mergeCell ref="S9:T9"/>
    <mergeCell ref="AC9:AR9"/>
    <mergeCell ref="AY9:BD9"/>
    <mergeCell ref="A1:BD1"/>
    <mergeCell ref="A3:BD3"/>
    <mergeCell ref="A4:BD4"/>
    <mergeCell ref="V5:AR5"/>
    <mergeCell ref="AY5:BC5"/>
    <mergeCell ref="S6:T6"/>
    <mergeCell ref="AY6:BC6"/>
  </mergeCells>
  <printOptions horizontalCentered="1" verticalCentered="1"/>
  <pageMargins left="0.78740157480314965" right="0" top="0" bottom="0" header="0" footer="0"/>
  <pageSetup paperSize="8" scale="31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60"/>
  <sheetViews>
    <sheetView tabSelected="1" topLeftCell="A40" zoomScale="25" zoomScaleNormal="40" zoomScaleSheetLayoutView="50" workbookViewId="0">
      <selection activeCell="AJ49" sqref="AJ49"/>
    </sheetView>
  </sheetViews>
  <sheetFormatPr defaultColWidth="10.1796875" defaultRowHeight="12.5" x14ac:dyDescent="0.25"/>
  <cols>
    <col min="1" max="1" width="45.7265625" style="1" customWidth="1"/>
    <col min="2" max="2" width="9.7265625" style="1" customWidth="1"/>
    <col min="3" max="3" width="42.1796875" style="1" customWidth="1"/>
    <col min="4" max="4" width="42.1796875" style="2" customWidth="1"/>
    <col min="5" max="5" width="18" style="3" customWidth="1"/>
    <col min="6" max="6" width="12.7265625" style="4" customWidth="1"/>
    <col min="7" max="7" width="25.7265625" style="5" customWidth="1"/>
    <col min="8" max="8" width="12.7265625" style="5" customWidth="1"/>
    <col min="9" max="9" width="10.7265625" style="5" customWidth="1"/>
    <col min="10" max="11" width="13.54296875" style="5" customWidth="1"/>
    <col min="12" max="12" width="4.453125" style="5" customWidth="1"/>
    <col min="13" max="13" width="12.453125" style="6" customWidth="1"/>
    <col min="14" max="14" width="19.81640625" style="6" customWidth="1"/>
    <col min="15" max="15" width="18.54296875" style="6" customWidth="1"/>
    <col min="16" max="16" width="15.81640625" style="6" customWidth="1"/>
    <col min="17" max="18" width="16.453125" style="6" customWidth="1"/>
    <col min="19" max="19" width="16.54296875" style="6" customWidth="1"/>
    <col min="20" max="20" width="15.453125" style="6" customWidth="1"/>
    <col min="21" max="21" width="14.81640625" style="6" customWidth="1"/>
    <col min="22" max="22" width="16.54296875" style="6" customWidth="1"/>
    <col min="23" max="23" width="16.81640625" style="6" customWidth="1"/>
    <col min="24" max="24" width="16" style="6" customWidth="1"/>
    <col min="25" max="25" width="15.26953125" style="1" customWidth="1"/>
    <col min="26" max="26" width="17.81640625" style="1" customWidth="1"/>
    <col min="27" max="29" width="15.81640625" style="1" customWidth="1"/>
    <col min="30" max="30" width="14.7265625" style="1" customWidth="1"/>
    <col min="31" max="31" width="15.81640625" style="1" customWidth="1"/>
    <col min="32" max="32" width="16.453125" style="1" customWidth="1"/>
    <col min="33" max="33" width="16.7265625" style="1" customWidth="1"/>
    <col min="34" max="34" width="15.81640625" style="1" customWidth="1"/>
    <col min="35" max="35" width="15.453125" style="1" customWidth="1"/>
    <col min="36" max="36" width="15.81640625" style="1" customWidth="1"/>
    <col min="37" max="37" width="16.7265625" style="1" customWidth="1"/>
    <col min="38" max="38" width="14.7265625" style="1" customWidth="1"/>
    <col min="39" max="39" width="15.26953125" style="1" customWidth="1"/>
    <col min="40" max="40" width="14.7265625" style="1" customWidth="1"/>
    <col min="41" max="41" width="10.1796875" style="1"/>
    <col min="42" max="42" width="10.1796875" style="1" customWidth="1"/>
    <col min="43" max="256" width="10.1796875" style="1"/>
    <col min="257" max="257" width="45.7265625" style="1" customWidth="1"/>
    <col min="258" max="258" width="9.7265625" style="1" customWidth="1"/>
    <col min="259" max="260" width="42.1796875" style="1" customWidth="1"/>
    <col min="261" max="261" width="18" style="1" customWidth="1"/>
    <col min="262" max="262" width="12.7265625" style="1" customWidth="1"/>
    <col min="263" max="263" width="25.7265625" style="1" customWidth="1"/>
    <col min="264" max="264" width="12.7265625" style="1" customWidth="1"/>
    <col min="265" max="265" width="10.7265625" style="1" customWidth="1"/>
    <col min="266" max="267" width="13.54296875" style="1" customWidth="1"/>
    <col min="268" max="268" width="4.453125" style="1" customWidth="1"/>
    <col min="269" max="269" width="12.453125" style="1" customWidth="1"/>
    <col min="270" max="270" width="19.81640625" style="1" customWidth="1"/>
    <col min="271" max="271" width="18.54296875" style="1" customWidth="1"/>
    <col min="272" max="272" width="15.81640625" style="1" customWidth="1"/>
    <col min="273" max="274" width="16.453125" style="1" customWidth="1"/>
    <col min="275" max="275" width="16.54296875" style="1" customWidth="1"/>
    <col min="276" max="276" width="15.453125" style="1" customWidth="1"/>
    <col min="277" max="277" width="14.81640625" style="1" customWidth="1"/>
    <col min="278" max="278" width="16.54296875" style="1" customWidth="1"/>
    <col min="279" max="279" width="16.81640625" style="1" customWidth="1"/>
    <col min="280" max="280" width="16" style="1" customWidth="1"/>
    <col min="281" max="281" width="15.26953125" style="1" customWidth="1"/>
    <col min="282" max="282" width="17.81640625" style="1" customWidth="1"/>
    <col min="283" max="285" width="15.81640625" style="1" customWidth="1"/>
    <col min="286" max="286" width="14.7265625" style="1" customWidth="1"/>
    <col min="287" max="287" width="15.81640625" style="1" customWidth="1"/>
    <col min="288" max="288" width="16.453125" style="1" customWidth="1"/>
    <col min="289" max="289" width="16.7265625" style="1" customWidth="1"/>
    <col min="290" max="290" width="15.81640625" style="1" customWidth="1"/>
    <col min="291" max="291" width="15.453125" style="1" customWidth="1"/>
    <col min="292" max="292" width="15.81640625" style="1" customWidth="1"/>
    <col min="293" max="293" width="16.7265625" style="1" customWidth="1"/>
    <col min="294" max="294" width="14.7265625" style="1" customWidth="1"/>
    <col min="295" max="295" width="15.26953125" style="1" customWidth="1"/>
    <col min="296" max="296" width="14.7265625" style="1" customWidth="1"/>
    <col min="297" max="297" width="10.1796875" style="1"/>
    <col min="298" max="298" width="10.1796875" style="1" customWidth="1"/>
    <col min="299" max="512" width="10.1796875" style="1"/>
    <col min="513" max="513" width="45.7265625" style="1" customWidth="1"/>
    <col min="514" max="514" width="9.7265625" style="1" customWidth="1"/>
    <col min="515" max="516" width="42.1796875" style="1" customWidth="1"/>
    <col min="517" max="517" width="18" style="1" customWidth="1"/>
    <col min="518" max="518" width="12.7265625" style="1" customWidth="1"/>
    <col min="519" max="519" width="25.7265625" style="1" customWidth="1"/>
    <col min="520" max="520" width="12.7265625" style="1" customWidth="1"/>
    <col min="521" max="521" width="10.7265625" style="1" customWidth="1"/>
    <col min="522" max="523" width="13.54296875" style="1" customWidth="1"/>
    <col min="524" max="524" width="4.453125" style="1" customWidth="1"/>
    <col min="525" max="525" width="12.453125" style="1" customWidth="1"/>
    <col min="526" max="526" width="19.81640625" style="1" customWidth="1"/>
    <col min="527" max="527" width="18.54296875" style="1" customWidth="1"/>
    <col min="528" max="528" width="15.81640625" style="1" customWidth="1"/>
    <col min="529" max="530" width="16.453125" style="1" customWidth="1"/>
    <col min="531" max="531" width="16.54296875" style="1" customWidth="1"/>
    <col min="532" max="532" width="15.453125" style="1" customWidth="1"/>
    <col min="533" max="533" width="14.81640625" style="1" customWidth="1"/>
    <col min="534" max="534" width="16.54296875" style="1" customWidth="1"/>
    <col min="535" max="535" width="16.81640625" style="1" customWidth="1"/>
    <col min="536" max="536" width="16" style="1" customWidth="1"/>
    <col min="537" max="537" width="15.26953125" style="1" customWidth="1"/>
    <col min="538" max="538" width="17.81640625" style="1" customWidth="1"/>
    <col min="539" max="541" width="15.81640625" style="1" customWidth="1"/>
    <col min="542" max="542" width="14.7265625" style="1" customWidth="1"/>
    <col min="543" max="543" width="15.81640625" style="1" customWidth="1"/>
    <col min="544" max="544" width="16.453125" style="1" customWidth="1"/>
    <col min="545" max="545" width="16.7265625" style="1" customWidth="1"/>
    <col min="546" max="546" width="15.81640625" style="1" customWidth="1"/>
    <col min="547" max="547" width="15.453125" style="1" customWidth="1"/>
    <col min="548" max="548" width="15.81640625" style="1" customWidth="1"/>
    <col min="549" max="549" width="16.7265625" style="1" customWidth="1"/>
    <col min="550" max="550" width="14.7265625" style="1" customWidth="1"/>
    <col min="551" max="551" width="15.26953125" style="1" customWidth="1"/>
    <col min="552" max="552" width="14.7265625" style="1" customWidth="1"/>
    <col min="553" max="553" width="10.1796875" style="1"/>
    <col min="554" max="554" width="10.1796875" style="1" customWidth="1"/>
    <col min="555" max="768" width="10.1796875" style="1"/>
    <col min="769" max="769" width="45.7265625" style="1" customWidth="1"/>
    <col min="770" max="770" width="9.7265625" style="1" customWidth="1"/>
    <col min="771" max="772" width="42.1796875" style="1" customWidth="1"/>
    <col min="773" max="773" width="18" style="1" customWidth="1"/>
    <col min="774" max="774" width="12.7265625" style="1" customWidth="1"/>
    <col min="775" max="775" width="25.7265625" style="1" customWidth="1"/>
    <col min="776" max="776" width="12.7265625" style="1" customWidth="1"/>
    <col min="777" max="777" width="10.7265625" style="1" customWidth="1"/>
    <col min="778" max="779" width="13.54296875" style="1" customWidth="1"/>
    <col min="780" max="780" width="4.453125" style="1" customWidth="1"/>
    <col min="781" max="781" width="12.453125" style="1" customWidth="1"/>
    <col min="782" max="782" width="19.81640625" style="1" customWidth="1"/>
    <col min="783" max="783" width="18.54296875" style="1" customWidth="1"/>
    <col min="784" max="784" width="15.81640625" style="1" customWidth="1"/>
    <col min="785" max="786" width="16.453125" style="1" customWidth="1"/>
    <col min="787" max="787" width="16.54296875" style="1" customWidth="1"/>
    <col min="788" max="788" width="15.453125" style="1" customWidth="1"/>
    <col min="789" max="789" width="14.81640625" style="1" customWidth="1"/>
    <col min="790" max="790" width="16.54296875" style="1" customWidth="1"/>
    <col min="791" max="791" width="16.81640625" style="1" customWidth="1"/>
    <col min="792" max="792" width="16" style="1" customWidth="1"/>
    <col min="793" max="793" width="15.26953125" style="1" customWidth="1"/>
    <col min="794" max="794" width="17.81640625" style="1" customWidth="1"/>
    <col min="795" max="797" width="15.81640625" style="1" customWidth="1"/>
    <col min="798" max="798" width="14.7265625" style="1" customWidth="1"/>
    <col min="799" max="799" width="15.81640625" style="1" customWidth="1"/>
    <col min="800" max="800" width="16.453125" style="1" customWidth="1"/>
    <col min="801" max="801" width="16.7265625" style="1" customWidth="1"/>
    <col min="802" max="802" width="15.81640625" style="1" customWidth="1"/>
    <col min="803" max="803" width="15.453125" style="1" customWidth="1"/>
    <col min="804" max="804" width="15.81640625" style="1" customWidth="1"/>
    <col min="805" max="805" width="16.7265625" style="1" customWidth="1"/>
    <col min="806" max="806" width="14.7265625" style="1" customWidth="1"/>
    <col min="807" max="807" width="15.26953125" style="1" customWidth="1"/>
    <col min="808" max="808" width="14.7265625" style="1" customWidth="1"/>
    <col min="809" max="809" width="10.1796875" style="1"/>
    <col min="810" max="810" width="10.1796875" style="1" customWidth="1"/>
    <col min="811" max="1024" width="10.1796875" style="1"/>
    <col min="1025" max="1025" width="45.7265625" style="1" customWidth="1"/>
    <col min="1026" max="1026" width="9.7265625" style="1" customWidth="1"/>
    <col min="1027" max="1028" width="42.1796875" style="1" customWidth="1"/>
    <col min="1029" max="1029" width="18" style="1" customWidth="1"/>
    <col min="1030" max="1030" width="12.7265625" style="1" customWidth="1"/>
    <col min="1031" max="1031" width="25.7265625" style="1" customWidth="1"/>
    <col min="1032" max="1032" width="12.7265625" style="1" customWidth="1"/>
    <col min="1033" max="1033" width="10.7265625" style="1" customWidth="1"/>
    <col min="1034" max="1035" width="13.54296875" style="1" customWidth="1"/>
    <col min="1036" max="1036" width="4.453125" style="1" customWidth="1"/>
    <col min="1037" max="1037" width="12.453125" style="1" customWidth="1"/>
    <col min="1038" max="1038" width="19.81640625" style="1" customWidth="1"/>
    <col min="1039" max="1039" width="18.54296875" style="1" customWidth="1"/>
    <col min="1040" max="1040" width="15.81640625" style="1" customWidth="1"/>
    <col min="1041" max="1042" width="16.453125" style="1" customWidth="1"/>
    <col min="1043" max="1043" width="16.54296875" style="1" customWidth="1"/>
    <col min="1044" max="1044" width="15.453125" style="1" customWidth="1"/>
    <col min="1045" max="1045" width="14.81640625" style="1" customWidth="1"/>
    <col min="1046" max="1046" width="16.54296875" style="1" customWidth="1"/>
    <col min="1047" max="1047" width="16.81640625" style="1" customWidth="1"/>
    <col min="1048" max="1048" width="16" style="1" customWidth="1"/>
    <col min="1049" max="1049" width="15.26953125" style="1" customWidth="1"/>
    <col min="1050" max="1050" width="17.81640625" style="1" customWidth="1"/>
    <col min="1051" max="1053" width="15.81640625" style="1" customWidth="1"/>
    <col min="1054" max="1054" width="14.7265625" style="1" customWidth="1"/>
    <col min="1055" max="1055" width="15.81640625" style="1" customWidth="1"/>
    <col min="1056" max="1056" width="16.453125" style="1" customWidth="1"/>
    <col min="1057" max="1057" width="16.7265625" style="1" customWidth="1"/>
    <col min="1058" max="1058" width="15.81640625" style="1" customWidth="1"/>
    <col min="1059" max="1059" width="15.453125" style="1" customWidth="1"/>
    <col min="1060" max="1060" width="15.81640625" style="1" customWidth="1"/>
    <col min="1061" max="1061" width="16.7265625" style="1" customWidth="1"/>
    <col min="1062" max="1062" width="14.7265625" style="1" customWidth="1"/>
    <col min="1063" max="1063" width="15.26953125" style="1" customWidth="1"/>
    <col min="1064" max="1064" width="14.7265625" style="1" customWidth="1"/>
    <col min="1065" max="1065" width="10.1796875" style="1"/>
    <col min="1066" max="1066" width="10.1796875" style="1" customWidth="1"/>
    <col min="1067" max="1280" width="10.1796875" style="1"/>
    <col min="1281" max="1281" width="45.7265625" style="1" customWidth="1"/>
    <col min="1282" max="1282" width="9.7265625" style="1" customWidth="1"/>
    <col min="1283" max="1284" width="42.1796875" style="1" customWidth="1"/>
    <col min="1285" max="1285" width="18" style="1" customWidth="1"/>
    <col min="1286" max="1286" width="12.7265625" style="1" customWidth="1"/>
    <col min="1287" max="1287" width="25.7265625" style="1" customWidth="1"/>
    <col min="1288" max="1288" width="12.7265625" style="1" customWidth="1"/>
    <col min="1289" max="1289" width="10.7265625" style="1" customWidth="1"/>
    <col min="1290" max="1291" width="13.54296875" style="1" customWidth="1"/>
    <col min="1292" max="1292" width="4.453125" style="1" customWidth="1"/>
    <col min="1293" max="1293" width="12.453125" style="1" customWidth="1"/>
    <col min="1294" max="1294" width="19.81640625" style="1" customWidth="1"/>
    <col min="1295" max="1295" width="18.54296875" style="1" customWidth="1"/>
    <col min="1296" max="1296" width="15.81640625" style="1" customWidth="1"/>
    <col min="1297" max="1298" width="16.453125" style="1" customWidth="1"/>
    <col min="1299" max="1299" width="16.54296875" style="1" customWidth="1"/>
    <col min="1300" max="1300" width="15.453125" style="1" customWidth="1"/>
    <col min="1301" max="1301" width="14.81640625" style="1" customWidth="1"/>
    <col min="1302" max="1302" width="16.54296875" style="1" customWidth="1"/>
    <col min="1303" max="1303" width="16.81640625" style="1" customWidth="1"/>
    <col min="1304" max="1304" width="16" style="1" customWidth="1"/>
    <col min="1305" max="1305" width="15.26953125" style="1" customWidth="1"/>
    <col min="1306" max="1306" width="17.81640625" style="1" customWidth="1"/>
    <col min="1307" max="1309" width="15.81640625" style="1" customWidth="1"/>
    <col min="1310" max="1310" width="14.7265625" style="1" customWidth="1"/>
    <col min="1311" max="1311" width="15.81640625" style="1" customWidth="1"/>
    <col min="1312" max="1312" width="16.453125" style="1" customWidth="1"/>
    <col min="1313" max="1313" width="16.7265625" style="1" customWidth="1"/>
    <col min="1314" max="1314" width="15.81640625" style="1" customWidth="1"/>
    <col min="1315" max="1315" width="15.453125" style="1" customWidth="1"/>
    <col min="1316" max="1316" width="15.81640625" style="1" customWidth="1"/>
    <col min="1317" max="1317" width="16.7265625" style="1" customWidth="1"/>
    <col min="1318" max="1318" width="14.7265625" style="1" customWidth="1"/>
    <col min="1319" max="1319" width="15.26953125" style="1" customWidth="1"/>
    <col min="1320" max="1320" width="14.7265625" style="1" customWidth="1"/>
    <col min="1321" max="1321" width="10.1796875" style="1"/>
    <col min="1322" max="1322" width="10.1796875" style="1" customWidth="1"/>
    <col min="1323" max="1536" width="10.1796875" style="1"/>
    <col min="1537" max="1537" width="45.7265625" style="1" customWidth="1"/>
    <col min="1538" max="1538" width="9.7265625" style="1" customWidth="1"/>
    <col min="1539" max="1540" width="42.1796875" style="1" customWidth="1"/>
    <col min="1541" max="1541" width="18" style="1" customWidth="1"/>
    <col min="1542" max="1542" width="12.7265625" style="1" customWidth="1"/>
    <col min="1543" max="1543" width="25.7265625" style="1" customWidth="1"/>
    <col min="1544" max="1544" width="12.7265625" style="1" customWidth="1"/>
    <col min="1545" max="1545" width="10.7265625" style="1" customWidth="1"/>
    <col min="1546" max="1547" width="13.54296875" style="1" customWidth="1"/>
    <col min="1548" max="1548" width="4.453125" style="1" customWidth="1"/>
    <col min="1549" max="1549" width="12.453125" style="1" customWidth="1"/>
    <col min="1550" max="1550" width="19.81640625" style="1" customWidth="1"/>
    <col min="1551" max="1551" width="18.54296875" style="1" customWidth="1"/>
    <col min="1552" max="1552" width="15.81640625" style="1" customWidth="1"/>
    <col min="1553" max="1554" width="16.453125" style="1" customWidth="1"/>
    <col min="1555" max="1555" width="16.54296875" style="1" customWidth="1"/>
    <col min="1556" max="1556" width="15.453125" style="1" customWidth="1"/>
    <col min="1557" max="1557" width="14.81640625" style="1" customWidth="1"/>
    <col min="1558" max="1558" width="16.54296875" style="1" customWidth="1"/>
    <col min="1559" max="1559" width="16.81640625" style="1" customWidth="1"/>
    <col min="1560" max="1560" width="16" style="1" customWidth="1"/>
    <col min="1561" max="1561" width="15.26953125" style="1" customWidth="1"/>
    <col min="1562" max="1562" width="17.81640625" style="1" customWidth="1"/>
    <col min="1563" max="1565" width="15.81640625" style="1" customWidth="1"/>
    <col min="1566" max="1566" width="14.7265625" style="1" customWidth="1"/>
    <col min="1567" max="1567" width="15.81640625" style="1" customWidth="1"/>
    <col min="1568" max="1568" width="16.453125" style="1" customWidth="1"/>
    <col min="1569" max="1569" width="16.7265625" style="1" customWidth="1"/>
    <col min="1570" max="1570" width="15.81640625" style="1" customWidth="1"/>
    <col min="1571" max="1571" width="15.453125" style="1" customWidth="1"/>
    <col min="1572" max="1572" width="15.81640625" style="1" customWidth="1"/>
    <col min="1573" max="1573" width="16.7265625" style="1" customWidth="1"/>
    <col min="1574" max="1574" width="14.7265625" style="1" customWidth="1"/>
    <col min="1575" max="1575" width="15.26953125" style="1" customWidth="1"/>
    <col min="1576" max="1576" width="14.7265625" style="1" customWidth="1"/>
    <col min="1577" max="1577" width="10.1796875" style="1"/>
    <col min="1578" max="1578" width="10.1796875" style="1" customWidth="1"/>
    <col min="1579" max="1792" width="10.1796875" style="1"/>
    <col min="1793" max="1793" width="45.7265625" style="1" customWidth="1"/>
    <col min="1794" max="1794" width="9.7265625" style="1" customWidth="1"/>
    <col min="1795" max="1796" width="42.1796875" style="1" customWidth="1"/>
    <col min="1797" max="1797" width="18" style="1" customWidth="1"/>
    <col min="1798" max="1798" width="12.7265625" style="1" customWidth="1"/>
    <col min="1799" max="1799" width="25.7265625" style="1" customWidth="1"/>
    <col min="1800" max="1800" width="12.7265625" style="1" customWidth="1"/>
    <col min="1801" max="1801" width="10.7265625" style="1" customWidth="1"/>
    <col min="1802" max="1803" width="13.54296875" style="1" customWidth="1"/>
    <col min="1804" max="1804" width="4.453125" style="1" customWidth="1"/>
    <col min="1805" max="1805" width="12.453125" style="1" customWidth="1"/>
    <col min="1806" max="1806" width="19.81640625" style="1" customWidth="1"/>
    <col min="1807" max="1807" width="18.54296875" style="1" customWidth="1"/>
    <col min="1808" max="1808" width="15.81640625" style="1" customWidth="1"/>
    <col min="1809" max="1810" width="16.453125" style="1" customWidth="1"/>
    <col min="1811" max="1811" width="16.54296875" style="1" customWidth="1"/>
    <col min="1812" max="1812" width="15.453125" style="1" customWidth="1"/>
    <col min="1813" max="1813" width="14.81640625" style="1" customWidth="1"/>
    <col min="1814" max="1814" width="16.54296875" style="1" customWidth="1"/>
    <col min="1815" max="1815" width="16.81640625" style="1" customWidth="1"/>
    <col min="1816" max="1816" width="16" style="1" customWidth="1"/>
    <col min="1817" max="1817" width="15.26953125" style="1" customWidth="1"/>
    <col min="1818" max="1818" width="17.81640625" style="1" customWidth="1"/>
    <col min="1819" max="1821" width="15.81640625" style="1" customWidth="1"/>
    <col min="1822" max="1822" width="14.7265625" style="1" customWidth="1"/>
    <col min="1823" max="1823" width="15.81640625" style="1" customWidth="1"/>
    <col min="1824" max="1824" width="16.453125" style="1" customWidth="1"/>
    <col min="1825" max="1825" width="16.7265625" style="1" customWidth="1"/>
    <col min="1826" max="1826" width="15.81640625" style="1" customWidth="1"/>
    <col min="1827" max="1827" width="15.453125" style="1" customWidth="1"/>
    <col min="1828" max="1828" width="15.81640625" style="1" customWidth="1"/>
    <col min="1829" max="1829" width="16.7265625" style="1" customWidth="1"/>
    <col min="1830" max="1830" width="14.7265625" style="1" customWidth="1"/>
    <col min="1831" max="1831" width="15.26953125" style="1" customWidth="1"/>
    <col min="1832" max="1832" width="14.7265625" style="1" customWidth="1"/>
    <col min="1833" max="1833" width="10.1796875" style="1"/>
    <col min="1834" max="1834" width="10.1796875" style="1" customWidth="1"/>
    <col min="1835" max="2048" width="10.1796875" style="1"/>
    <col min="2049" max="2049" width="45.7265625" style="1" customWidth="1"/>
    <col min="2050" max="2050" width="9.7265625" style="1" customWidth="1"/>
    <col min="2051" max="2052" width="42.1796875" style="1" customWidth="1"/>
    <col min="2053" max="2053" width="18" style="1" customWidth="1"/>
    <col min="2054" max="2054" width="12.7265625" style="1" customWidth="1"/>
    <col min="2055" max="2055" width="25.7265625" style="1" customWidth="1"/>
    <col min="2056" max="2056" width="12.7265625" style="1" customWidth="1"/>
    <col min="2057" max="2057" width="10.7265625" style="1" customWidth="1"/>
    <col min="2058" max="2059" width="13.54296875" style="1" customWidth="1"/>
    <col min="2060" max="2060" width="4.453125" style="1" customWidth="1"/>
    <col min="2061" max="2061" width="12.453125" style="1" customWidth="1"/>
    <col min="2062" max="2062" width="19.81640625" style="1" customWidth="1"/>
    <col min="2063" max="2063" width="18.54296875" style="1" customWidth="1"/>
    <col min="2064" max="2064" width="15.81640625" style="1" customWidth="1"/>
    <col min="2065" max="2066" width="16.453125" style="1" customWidth="1"/>
    <col min="2067" max="2067" width="16.54296875" style="1" customWidth="1"/>
    <col min="2068" max="2068" width="15.453125" style="1" customWidth="1"/>
    <col min="2069" max="2069" width="14.81640625" style="1" customWidth="1"/>
    <col min="2070" max="2070" width="16.54296875" style="1" customWidth="1"/>
    <col min="2071" max="2071" width="16.81640625" style="1" customWidth="1"/>
    <col min="2072" max="2072" width="16" style="1" customWidth="1"/>
    <col min="2073" max="2073" width="15.26953125" style="1" customWidth="1"/>
    <col min="2074" max="2074" width="17.81640625" style="1" customWidth="1"/>
    <col min="2075" max="2077" width="15.81640625" style="1" customWidth="1"/>
    <col min="2078" max="2078" width="14.7265625" style="1" customWidth="1"/>
    <col min="2079" max="2079" width="15.81640625" style="1" customWidth="1"/>
    <col min="2080" max="2080" width="16.453125" style="1" customWidth="1"/>
    <col min="2081" max="2081" width="16.7265625" style="1" customWidth="1"/>
    <col min="2082" max="2082" width="15.81640625" style="1" customWidth="1"/>
    <col min="2083" max="2083" width="15.453125" style="1" customWidth="1"/>
    <col min="2084" max="2084" width="15.81640625" style="1" customWidth="1"/>
    <col min="2085" max="2085" width="16.7265625" style="1" customWidth="1"/>
    <col min="2086" max="2086" width="14.7265625" style="1" customWidth="1"/>
    <col min="2087" max="2087" width="15.26953125" style="1" customWidth="1"/>
    <col min="2088" max="2088" width="14.7265625" style="1" customWidth="1"/>
    <col min="2089" max="2089" width="10.1796875" style="1"/>
    <col min="2090" max="2090" width="10.1796875" style="1" customWidth="1"/>
    <col min="2091" max="2304" width="10.1796875" style="1"/>
    <col min="2305" max="2305" width="45.7265625" style="1" customWidth="1"/>
    <col min="2306" max="2306" width="9.7265625" style="1" customWidth="1"/>
    <col min="2307" max="2308" width="42.1796875" style="1" customWidth="1"/>
    <col min="2309" max="2309" width="18" style="1" customWidth="1"/>
    <col min="2310" max="2310" width="12.7265625" style="1" customWidth="1"/>
    <col min="2311" max="2311" width="25.7265625" style="1" customWidth="1"/>
    <col min="2312" max="2312" width="12.7265625" style="1" customWidth="1"/>
    <col min="2313" max="2313" width="10.7265625" style="1" customWidth="1"/>
    <col min="2314" max="2315" width="13.54296875" style="1" customWidth="1"/>
    <col min="2316" max="2316" width="4.453125" style="1" customWidth="1"/>
    <col min="2317" max="2317" width="12.453125" style="1" customWidth="1"/>
    <col min="2318" max="2318" width="19.81640625" style="1" customWidth="1"/>
    <col min="2319" max="2319" width="18.54296875" style="1" customWidth="1"/>
    <col min="2320" max="2320" width="15.81640625" style="1" customWidth="1"/>
    <col min="2321" max="2322" width="16.453125" style="1" customWidth="1"/>
    <col min="2323" max="2323" width="16.54296875" style="1" customWidth="1"/>
    <col min="2324" max="2324" width="15.453125" style="1" customWidth="1"/>
    <col min="2325" max="2325" width="14.81640625" style="1" customWidth="1"/>
    <col min="2326" max="2326" width="16.54296875" style="1" customWidth="1"/>
    <col min="2327" max="2327" width="16.81640625" style="1" customWidth="1"/>
    <col min="2328" max="2328" width="16" style="1" customWidth="1"/>
    <col min="2329" max="2329" width="15.26953125" style="1" customWidth="1"/>
    <col min="2330" max="2330" width="17.81640625" style="1" customWidth="1"/>
    <col min="2331" max="2333" width="15.81640625" style="1" customWidth="1"/>
    <col min="2334" max="2334" width="14.7265625" style="1" customWidth="1"/>
    <col min="2335" max="2335" width="15.81640625" style="1" customWidth="1"/>
    <col min="2336" max="2336" width="16.453125" style="1" customWidth="1"/>
    <col min="2337" max="2337" width="16.7265625" style="1" customWidth="1"/>
    <col min="2338" max="2338" width="15.81640625" style="1" customWidth="1"/>
    <col min="2339" max="2339" width="15.453125" style="1" customWidth="1"/>
    <col min="2340" max="2340" width="15.81640625" style="1" customWidth="1"/>
    <col min="2341" max="2341" width="16.7265625" style="1" customWidth="1"/>
    <col min="2342" max="2342" width="14.7265625" style="1" customWidth="1"/>
    <col min="2343" max="2343" width="15.26953125" style="1" customWidth="1"/>
    <col min="2344" max="2344" width="14.7265625" style="1" customWidth="1"/>
    <col min="2345" max="2345" width="10.1796875" style="1"/>
    <col min="2346" max="2346" width="10.1796875" style="1" customWidth="1"/>
    <col min="2347" max="2560" width="10.1796875" style="1"/>
    <col min="2561" max="2561" width="45.7265625" style="1" customWidth="1"/>
    <col min="2562" max="2562" width="9.7265625" style="1" customWidth="1"/>
    <col min="2563" max="2564" width="42.1796875" style="1" customWidth="1"/>
    <col min="2565" max="2565" width="18" style="1" customWidth="1"/>
    <col min="2566" max="2566" width="12.7265625" style="1" customWidth="1"/>
    <col min="2567" max="2567" width="25.7265625" style="1" customWidth="1"/>
    <col min="2568" max="2568" width="12.7265625" style="1" customWidth="1"/>
    <col min="2569" max="2569" width="10.7265625" style="1" customWidth="1"/>
    <col min="2570" max="2571" width="13.54296875" style="1" customWidth="1"/>
    <col min="2572" max="2572" width="4.453125" style="1" customWidth="1"/>
    <col min="2573" max="2573" width="12.453125" style="1" customWidth="1"/>
    <col min="2574" max="2574" width="19.81640625" style="1" customWidth="1"/>
    <col min="2575" max="2575" width="18.54296875" style="1" customWidth="1"/>
    <col min="2576" max="2576" width="15.81640625" style="1" customWidth="1"/>
    <col min="2577" max="2578" width="16.453125" style="1" customWidth="1"/>
    <col min="2579" max="2579" width="16.54296875" style="1" customWidth="1"/>
    <col min="2580" max="2580" width="15.453125" style="1" customWidth="1"/>
    <col min="2581" max="2581" width="14.81640625" style="1" customWidth="1"/>
    <col min="2582" max="2582" width="16.54296875" style="1" customWidth="1"/>
    <col min="2583" max="2583" width="16.81640625" style="1" customWidth="1"/>
    <col min="2584" max="2584" width="16" style="1" customWidth="1"/>
    <col min="2585" max="2585" width="15.26953125" style="1" customWidth="1"/>
    <col min="2586" max="2586" width="17.81640625" style="1" customWidth="1"/>
    <col min="2587" max="2589" width="15.81640625" style="1" customWidth="1"/>
    <col min="2590" max="2590" width="14.7265625" style="1" customWidth="1"/>
    <col min="2591" max="2591" width="15.81640625" style="1" customWidth="1"/>
    <col min="2592" max="2592" width="16.453125" style="1" customWidth="1"/>
    <col min="2593" max="2593" width="16.7265625" style="1" customWidth="1"/>
    <col min="2594" max="2594" width="15.81640625" style="1" customWidth="1"/>
    <col min="2595" max="2595" width="15.453125" style="1" customWidth="1"/>
    <col min="2596" max="2596" width="15.81640625" style="1" customWidth="1"/>
    <col min="2597" max="2597" width="16.7265625" style="1" customWidth="1"/>
    <col min="2598" max="2598" width="14.7265625" style="1" customWidth="1"/>
    <col min="2599" max="2599" width="15.26953125" style="1" customWidth="1"/>
    <col min="2600" max="2600" width="14.7265625" style="1" customWidth="1"/>
    <col min="2601" max="2601" width="10.1796875" style="1"/>
    <col min="2602" max="2602" width="10.1796875" style="1" customWidth="1"/>
    <col min="2603" max="2816" width="10.1796875" style="1"/>
    <col min="2817" max="2817" width="45.7265625" style="1" customWidth="1"/>
    <col min="2818" max="2818" width="9.7265625" style="1" customWidth="1"/>
    <col min="2819" max="2820" width="42.1796875" style="1" customWidth="1"/>
    <col min="2821" max="2821" width="18" style="1" customWidth="1"/>
    <col min="2822" max="2822" width="12.7265625" style="1" customWidth="1"/>
    <col min="2823" max="2823" width="25.7265625" style="1" customWidth="1"/>
    <col min="2824" max="2824" width="12.7265625" style="1" customWidth="1"/>
    <col min="2825" max="2825" width="10.7265625" style="1" customWidth="1"/>
    <col min="2826" max="2827" width="13.54296875" style="1" customWidth="1"/>
    <col min="2828" max="2828" width="4.453125" style="1" customWidth="1"/>
    <col min="2829" max="2829" width="12.453125" style="1" customWidth="1"/>
    <col min="2830" max="2830" width="19.81640625" style="1" customWidth="1"/>
    <col min="2831" max="2831" width="18.54296875" style="1" customWidth="1"/>
    <col min="2832" max="2832" width="15.81640625" style="1" customWidth="1"/>
    <col min="2833" max="2834" width="16.453125" style="1" customWidth="1"/>
    <col min="2835" max="2835" width="16.54296875" style="1" customWidth="1"/>
    <col min="2836" max="2836" width="15.453125" style="1" customWidth="1"/>
    <col min="2837" max="2837" width="14.81640625" style="1" customWidth="1"/>
    <col min="2838" max="2838" width="16.54296875" style="1" customWidth="1"/>
    <col min="2839" max="2839" width="16.81640625" style="1" customWidth="1"/>
    <col min="2840" max="2840" width="16" style="1" customWidth="1"/>
    <col min="2841" max="2841" width="15.26953125" style="1" customWidth="1"/>
    <col min="2842" max="2842" width="17.81640625" style="1" customWidth="1"/>
    <col min="2843" max="2845" width="15.81640625" style="1" customWidth="1"/>
    <col min="2846" max="2846" width="14.7265625" style="1" customWidth="1"/>
    <col min="2847" max="2847" width="15.81640625" style="1" customWidth="1"/>
    <col min="2848" max="2848" width="16.453125" style="1" customWidth="1"/>
    <col min="2849" max="2849" width="16.7265625" style="1" customWidth="1"/>
    <col min="2850" max="2850" width="15.81640625" style="1" customWidth="1"/>
    <col min="2851" max="2851" width="15.453125" style="1" customWidth="1"/>
    <col min="2852" max="2852" width="15.81640625" style="1" customWidth="1"/>
    <col min="2853" max="2853" width="16.7265625" style="1" customWidth="1"/>
    <col min="2854" max="2854" width="14.7265625" style="1" customWidth="1"/>
    <col min="2855" max="2855" width="15.26953125" style="1" customWidth="1"/>
    <col min="2856" max="2856" width="14.7265625" style="1" customWidth="1"/>
    <col min="2857" max="2857" width="10.1796875" style="1"/>
    <col min="2858" max="2858" width="10.1796875" style="1" customWidth="1"/>
    <col min="2859" max="3072" width="10.1796875" style="1"/>
    <col min="3073" max="3073" width="45.7265625" style="1" customWidth="1"/>
    <col min="3074" max="3074" width="9.7265625" style="1" customWidth="1"/>
    <col min="3075" max="3076" width="42.1796875" style="1" customWidth="1"/>
    <col min="3077" max="3077" width="18" style="1" customWidth="1"/>
    <col min="3078" max="3078" width="12.7265625" style="1" customWidth="1"/>
    <col min="3079" max="3079" width="25.7265625" style="1" customWidth="1"/>
    <col min="3080" max="3080" width="12.7265625" style="1" customWidth="1"/>
    <col min="3081" max="3081" width="10.7265625" style="1" customWidth="1"/>
    <col min="3082" max="3083" width="13.54296875" style="1" customWidth="1"/>
    <col min="3084" max="3084" width="4.453125" style="1" customWidth="1"/>
    <col min="3085" max="3085" width="12.453125" style="1" customWidth="1"/>
    <col min="3086" max="3086" width="19.81640625" style="1" customWidth="1"/>
    <col min="3087" max="3087" width="18.54296875" style="1" customWidth="1"/>
    <col min="3088" max="3088" width="15.81640625" style="1" customWidth="1"/>
    <col min="3089" max="3090" width="16.453125" style="1" customWidth="1"/>
    <col min="3091" max="3091" width="16.54296875" style="1" customWidth="1"/>
    <col min="3092" max="3092" width="15.453125" style="1" customWidth="1"/>
    <col min="3093" max="3093" width="14.81640625" style="1" customWidth="1"/>
    <col min="3094" max="3094" width="16.54296875" style="1" customWidth="1"/>
    <col min="3095" max="3095" width="16.81640625" style="1" customWidth="1"/>
    <col min="3096" max="3096" width="16" style="1" customWidth="1"/>
    <col min="3097" max="3097" width="15.26953125" style="1" customWidth="1"/>
    <col min="3098" max="3098" width="17.81640625" style="1" customWidth="1"/>
    <col min="3099" max="3101" width="15.81640625" style="1" customWidth="1"/>
    <col min="3102" max="3102" width="14.7265625" style="1" customWidth="1"/>
    <col min="3103" max="3103" width="15.81640625" style="1" customWidth="1"/>
    <col min="3104" max="3104" width="16.453125" style="1" customWidth="1"/>
    <col min="3105" max="3105" width="16.7265625" style="1" customWidth="1"/>
    <col min="3106" max="3106" width="15.81640625" style="1" customWidth="1"/>
    <col min="3107" max="3107" width="15.453125" style="1" customWidth="1"/>
    <col min="3108" max="3108" width="15.81640625" style="1" customWidth="1"/>
    <col min="3109" max="3109" width="16.7265625" style="1" customWidth="1"/>
    <col min="3110" max="3110" width="14.7265625" style="1" customWidth="1"/>
    <col min="3111" max="3111" width="15.26953125" style="1" customWidth="1"/>
    <col min="3112" max="3112" width="14.7265625" style="1" customWidth="1"/>
    <col min="3113" max="3113" width="10.1796875" style="1"/>
    <col min="3114" max="3114" width="10.1796875" style="1" customWidth="1"/>
    <col min="3115" max="3328" width="10.1796875" style="1"/>
    <col min="3329" max="3329" width="45.7265625" style="1" customWidth="1"/>
    <col min="3330" max="3330" width="9.7265625" style="1" customWidth="1"/>
    <col min="3331" max="3332" width="42.1796875" style="1" customWidth="1"/>
    <col min="3333" max="3333" width="18" style="1" customWidth="1"/>
    <col min="3334" max="3334" width="12.7265625" style="1" customWidth="1"/>
    <col min="3335" max="3335" width="25.7265625" style="1" customWidth="1"/>
    <col min="3336" max="3336" width="12.7265625" style="1" customWidth="1"/>
    <col min="3337" max="3337" width="10.7265625" style="1" customWidth="1"/>
    <col min="3338" max="3339" width="13.54296875" style="1" customWidth="1"/>
    <col min="3340" max="3340" width="4.453125" style="1" customWidth="1"/>
    <col min="3341" max="3341" width="12.453125" style="1" customWidth="1"/>
    <col min="3342" max="3342" width="19.81640625" style="1" customWidth="1"/>
    <col min="3343" max="3343" width="18.54296875" style="1" customWidth="1"/>
    <col min="3344" max="3344" width="15.81640625" style="1" customWidth="1"/>
    <col min="3345" max="3346" width="16.453125" style="1" customWidth="1"/>
    <col min="3347" max="3347" width="16.54296875" style="1" customWidth="1"/>
    <col min="3348" max="3348" width="15.453125" style="1" customWidth="1"/>
    <col min="3349" max="3349" width="14.81640625" style="1" customWidth="1"/>
    <col min="3350" max="3350" width="16.54296875" style="1" customWidth="1"/>
    <col min="3351" max="3351" width="16.81640625" style="1" customWidth="1"/>
    <col min="3352" max="3352" width="16" style="1" customWidth="1"/>
    <col min="3353" max="3353" width="15.26953125" style="1" customWidth="1"/>
    <col min="3354" max="3354" width="17.81640625" style="1" customWidth="1"/>
    <col min="3355" max="3357" width="15.81640625" style="1" customWidth="1"/>
    <col min="3358" max="3358" width="14.7265625" style="1" customWidth="1"/>
    <col min="3359" max="3359" width="15.81640625" style="1" customWidth="1"/>
    <col min="3360" max="3360" width="16.453125" style="1" customWidth="1"/>
    <col min="3361" max="3361" width="16.7265625" style="1" customWidth="1"/>
    <col min="3362" max="3362" width="15.81640625" style="1" customWidth="1"/>
    <col min="3363" max="3363" width="15.453125" style="1" customWidth="1"/>
    <col min="3364" max="3364" width="15.81640625" style="1" customWidth="1"/>
    <col min="3365" max="3365" width="16.7265625" style="1" customWidth="1"/>
    <col min="3366" max="3366" width="14.7265625" style="1" customWidth="1"/>
    <col min="3367" max="3367" width="15.26953125" style="1" customWidth="1"/>
    <col min="3368" max="3368" width="14.7265625" style="1" customWidth="1"/>
    <col min="3369" max="3369" width="10.1796875" style="1"/>
    <col min="3370" max="3370" width="10.1796875" style="1" customWidth="1"/>
    <col min="3371" max="3584" width="10.1796875" style="1"/>
    <col min="3585" max="3585" width="45.7265625" style="1" customWidth="1"/>
    <col min="3586" max="3586" width="9.7265625" style="1" customWidth="1"/>
    <col min="3587" max="3588" width="42.1796875" style="1" customWidth="1"/>
    <col min="3589" max="3589" width="18" style="1" customWidth="1"/>
    <col min="3590" max="3590" width="12.7265625" style="1" customWidth="1"/>
    <col min="3591" max="3591" width="25.7265625" style="1" customWidth="1"/>
    <col min="3592" max="3592" width="12.7265625" style="1" customWidth="1"/>
    <col min="3593" max="3593" width="10.7265625" style="1" customWidth="1"/>
    <col min="3594" max="3595" width="13.54296875" style="1" customWidth="1"/>
    <col min="3596" max="3596" width="4.453125" style="1" customWidth="1"/>
    <col min="3597" max="3597" width="12.453125" style="1" customWidth="1"/>
    <col min="3598" max="3598" width="19.81640625" style="1" customWidth="1"/>
    <col min="3599" max="3599" width="18.54296875" style="1" customWidth="1"/>
    <col min="3600" max="3600" width="15.81640625" style="1" customWidth="1"/>
    <col min="3601" max="3602" width="16.453125" style="1" customWidth="1"/>
    <col min="3603" max="3603" width="16.54296875" style="1" customWidth="1"/>
    <col min="3604" max="3604" width="15.453125" style="1" customWidth="1"/>
    <col min="3605" max="3605" width="14.81640625" style="1" customWidth="1"/>
    <col min="3606" max="3606" width="16.54296875" style="1" customWidth="1"/>
    <col min="3607" max="3607" width="16.81640625" style="1" customWidth="1"/>
    <col min="3608" max="3608" width="16" style="1" customWidth="1"/>
    <col min="3609" max="3609" width="15.26953125" style="1" customWidth="1"/>
    <col min="3610" max="3610" width="17.81640625" style="1" customWidth="1"/>
    <col min="3611" max="3613" width="15.81640625" style="1" customWidth="1"/>
    <col min="3614" max="3614" width="14.7265625" style="1" customWidth="1"/>
    <col min="3615" max="3615" width="15.81640625" style="1" customWidth="1"/>
    <col min="3616" max="3616" width="16.453125" style="1" customWidth="1"/>
    <col min="3617" max="3617" width="16.7265625" style="1" customWidth="1"/>
    <col min="3618" max="3618" width="15.81640625" style="1" customWidth="1"/>
    <col min="3619" max="3619" width="15.453125" style="1" customWidth="1"/>
    <col min="3620" max="3620" width="15.81640625" style="1" customWidth="1"/>
    <col min="3621" max="3621" width="16.7265625" style="1" customWidth="1"/>
    <col min="3622" max="3622" width="14.7265625" style="1" customWidth="1"/>
    <col min="3623" max="3623" width="15.26953125" style="1" customWidth="1"/>
    <col min="3624" max="3624" width="14.7265625" style="1" customWidth="1"/>
    <col min="3625" max="3625" width="10.1796875" style="1"/>
    <col min="3626" max="3626" width="10.1796875" style="1" customWidth="1"/>
    <col min="3627" max="3840" width="10.1796875" style="1"/>
    <col min="3841" max="3841" width="45.7265625" style="1" customWidth="1"/>
    <col min="3842" max="3842" width="9.7265625" style="1" customWidth="1"/>
    <col min="3843" max="3844" width="42.1796875" style="1" customWidth="1"/>
    <col min="3845" max="3845" width="18" style="1" customWidth="1"/>
    <col min="3846" max="3846" width="12.7265625" style="1" customWidth="1"/>
    <col min="3847" max="3847" width="25.7265625" style="1" customWidth="1"/>
    <col min="3848" max="3848" width="12.7265625" style="1" customWidth="1"/>
    <col min="3849" max="3849" width="10.7265625" style="1" customWidth="1"/>
    <col min="3850" max="3851" width="13.54296875" style="1" customWidth="1"/>
    <col min="3852" max="3852" width="4.453125" style="1" customWidth="1"/>
    <col min="3853" max="3853" width="12.453125" style="1" customWidth="1"/>
    <col min="3854" max="3854" width="19.81640625" style="1" customWidth="1"/>
    <col min="3855" max="3855" width="18.54296875" style="1" customWidth="1"/>
    <col min="3856" max="3856" width="15.81640625" style="1" customWidth="1"/>
    <col min="3857" max="3858" width="16.453125" style="1" customWidth="1"/>
    <col min="3859" max="3859" width="16.54296875" style="1" customWidth="1"/>
    <col min="3860" max="3860" width="15.453125" style="1" customWidth="1"/>
    <col min="3861" max="3861" width="14.81640625" style="1" customWidth="1"/>
    <col min="3862" max="3862" width="16.54296875" style="1" customWidth="1"/>
    <col min="3863" max="3863" width="16.81640625" style="1" customWidth="1"/>
    <col min="3864" max="3864" width="16" style="1" customWidth="1"/>
    <col min="3865" max="3865" width="15.26953125" style="1" customWidth="1"/>
    <col min="3866" max="3866" width="17.81640625" style="1" customWidth="1"/>
    <col min="3867" max="3869" width="15.81640625" style="1" customWidth="1"/>
    <col min="3870" max="3870" width="14.7265625" style="1" customWidth="1"/>
    <col min="3871" max="3871" width="15.81640625" style="1" customWidth="1"/>
    <col min="3872" max="3872" width="16.453125" style="1" customWidth="1"/>
    <col min="3873" max="3873" width="16.7265625" style="1" customWidth="1"/>
    <col min="3874" max="3874" width="15.81640625" style="1" customWidth="1"/>
    <col min="3875" max="3875" width="15.453125" style="1" customWidth="1"/>
    <col min="3876" max="3876" width="15.81640625" style="1" customWidth="1"/>
    <col min="3877" max="3877" width="16.7265625" style="1" customWidth="1"/>
    <col min="3878" max="3878" width="14.7265625" style="1" customWidth="1"/>
    <col min="3879" max="3879" width="15.26953125" style="1" customWidth="1"/>
    <col min="3880" max="3880" width="14.7265625" style="1" customWidth="1"/>
    <col min="3881" max="3881" width="10.1796875" style="1"/>
    <col min="3882" max="3882" width="10.1796875" style="1" customWidth="1"/>
    <col min="3883" max="4096" width="10.1796875" style="1"/>
    <col min="4097" max="4097" width="45.7265625" style="1" customWidth="1"/>
    <col min="4098" max="4098" width="9.7265625" style="1" customWidth="1"/>
    <col min="4099" max="4100" width="42.1796875" style="1" customWidth="1"/>
    <col min="4101" max="4101" width="18" style="1" customWidth="1"/>
    <col min="4102" max="4102" width="12.7265625" style="1" customWidth="1"/>
    <col min="4103" max="4103" width="25.7265625" style="1" customWidth="1"/>
    <col min="4104" max="4104" width="12.7265625" style="1" customWidth="1"/>
    <col min="4105" max="4105" width="10.7265625" style="1" customWidth="1"/>
    <col min="4106" max="4107" width="13.54296875" style="1" customWidth="1"/>
    <col min="4108" max="4108" width="4.453125" style="1" customWidth="1"/>
    <col min="4109" max="4109" width="12.453125" style="1" customWidth="1"/>
    <col min="4110" max="4110" width="19.81640625" style="1" customWidth="1"/>
    <col min="4111" max="4111" width="18.54296875" style="1" customWidth="1"/>
    <col min="4112" max="4112" width="15.81640625" style="1" customWidth="1"/>
    <col min="4113" max="4114" width="16.453125" style="1" customWidth="1"/>
    <col min="4115" max="4115" width="16.54296875" style="1" customWidth="1"/>
    <col min="4116" max="4116" width="15.453125" style="1" customWidth="1"/>
    <col min="4117" max="4117" width="14.81640625" style="1" customWidth="1"/>
    <col min="4118" max="4118" width="16.54296875" style="1" customWidth="1"/>
    <col min="4119" max="4119" width="16.81640625" style="1" customWidth="1"/>
    <col min="4120" max="4120" width="16" style="1" customWidth="1"/>
    <col min="4121" max="4121" width="15.26953125" style="1" customWidth="1"/>
    <col min="4122" max="4122" width="17.81640625" style="1" customWidth="1"/>
    <col min="4123" max="4125" width="15.81640625" style="1" customWidth="1"/>
    <col min="4126" max="4126" width="14.7265625" style="1" customWidth="1"/>
    <col min="4127" max="4127" width="15.81640625" style="1" customWidth="1"/>
    <col min="4128" max="4128" width="16.453125" style="1" customWidth="1"/>
    <col min="4129" max="4129" width="16.7265625" style="1" customWidth="1"/>
    <col min="4130" max="4130" width="15.81640625" style="1" customWidth="1"/>
    <col min="4131" max="4131" width="15.453125" style="1" customWidth="1"/>
    <col min="4132" max="4132" width="15.81640625" style="1" customWidth="1"/>
    <col min="4133" max="4133" width="16.7265625" style="1" customWidth="1"/>
    <col min="4134" max="4134" width="14.7265625" style="1" customWidth="1"/>
    <col min="4135" max="4135" width="15.26953125" style="1" customWidth="1"/>
    <col min="4136" max="4136" width="14.7265625" style="1" customWidth="1"/>
    <col min="4137" max="4137" width="10.1796875" style="1"/>
    <col min="4138" max="4138" width="10.1796875" style="1" customWidth="1"/>
    <col min="4139" max="4352" width="10.1796875" style="1"/>
    <col min="4353" max="4353" width="45.7265625" style="1" customWidth="1"/>
    <col min="4354" max="4354" width="9.7265625" style="1" customWidth="1"/>
    <col min="4355" max="4356" width="42.1796875" style="1" customWidth="1"/>
    <col min="4357" max="4357" width="18" style="1" customWidth="1"/>
    <col min="4358" max="4358" width="12.7265625" style="1" customWidth="1"/>
    <col min="4359" max="4359" width="25.7265625" style="1" customWidth="1"/>
    <col min="4360" max="4360" width="12.7265625" style="1" customWidth="1"/>
    <col min="4361" max="4361" width="10.7265625" style="1" customWidth="1"/>
    <col min="4362" max="4363" width="13.54296875" style="1" customWidth="1"/>
    <col min="4364" max="4364" width="4.453125" style="1" customWidth="1"/>
    <col min="4365" max="4365" width="12.453125" style="1" customWidth="1"/>
    <col min="4366" max="4366" width="19.81640625" style="1" customWidth="1"/>
    <col min="4367" max="4367" width="18.54296875" style="1" customWidth="1"/>
    <col min="4368" max="4368" width="15.81640625" style="1" customWidth="1"/>
    <col min="4369" max="4370" width="16.453125" style="1" customWidth="1"/>
    <col min="4371" max="4371" width="16.54296875" style="1" customWidth="1"/>
    <col min="4372" max="4372" width="15.453125" style="1" customWidth="1"/>
    <col min="4373" max="4373" width="14.81640625" style="1" customWidth="1"/>
    <col min="4374" max="4374" width="16.54296875" style="1" customWidth="1"/>
    <col min="4375" max="4375" width="16.81640625" style="1" customWidth="1"/>
    <col min="4376" max="4376" width="16" style="1" customWidth="1"/>
    <col min="4377" max="4377" width="15.26953125" style="1" customWidth="1"/>
    <col min="4378" max="4378" width="17.81640625" style="1" customWidth="1"/>
    <col min="4379" max="4381" width="15.81640625" style="1" customWidth="1"/>
    <col min="4382" max="4382" width="14.7265625" style="1" customWidth="1"/>
    <col min="4383" max="4383" width="15.81640625" style="1" customWidth="1"/>
    <col min="4384" max="4384" width="16.453125" style="1" customWidth="1"/>
    <col min="4385" max="4385" width="16.7265625" style="1" customWidth="1"/>
    <col min="4386" max="4386" width="15.81640625" style="1" customWidth="1"/>
    <col min="4387" max="4387" width="15.453125" style="1" customWidth="1"/>
    <col min="4388" max="4388" width="15.81640625" style="1" customWidth="1"/>
    <col min="4389" max="4389" width="16.7265625" style="1" customWidth="1"/>
    <col min="4390" max="4390" width="14.7265625" style="1" customWidth="1"/>
    <col min="4391" max="4391" width="15.26953125" style="1" customWidth="1"/>
    <col min="4392" max="4392" width="14.7265625" style="1" customWidth="1"/>
    <col min="4393" max="4393" width="10.1796875" style="1"/>
    <col min="4394" max="4394" width="10.1796875" style="1" customWidth="1"/>
    <col min="4395" max="4608" width="10.1796875" style="1"/>
    <col min="4609" max="4609" width="45.7265625" style="1" customWidth="1"/>
    <col min="4610" max="4610" width="9.7265625" style="1" customWidth="1"/>
    <col min="4611" max="4612" width="42.1796875" style="1" customWidth="1"/>
    <col min="4613" max="4613" width="18" style="1" customWidth="1"/>
    <col min="4614" max="4614" width="12.7265625" style="1" customWidth="1"/>
    <col min="4615" max="4615" width="25.7265625" style="1" customWidth="1"/>
    <col min="4616" max="4616" width="12.7265625" style="1" customWidth="1"/>
    <col min="4617" max="4617" width="10.7265625" style="1" customWidth="1"/>
    <col min="4618" max="4619" width="13.54296875" style="1" customWidth="1"/>
    <col min="4620" max="4620" width="4.453125" style="1" customWidth="1"/>
    <col min="4621" max="4621" width="12.453125" style="1" customWidth="1"/>
    <col min="4622" max="4622" width="19.81640625" style="1" customWidth="1"/>
    <col min="4623" max="4623" width="18.54296875" style="1" customWidth="1"/>
    <col min="4624" max="4624" width="15.81640625" style="1" customWidth="1"/>
    <col min="4625" max="4626" width="16.453125" style="1" customWidth="1"/>
    <col min="4627" max="4627" width="16.54296875" style="1" customWidth="1"/>
    <col min="4628" max="4628" width="15.453125" style="1" customWidth="1"/>
    <col min="4629" max="4629" width="14.81640625" style="1" customWidth="1"/>
    <col min="4630" max="4630" width="16.54296875" style="1" customWidth="1"/>
    <col min="4631" max="4631" width="16.81640625" style="1" customWidth="1"/>
    <col min="4632" max="4632" width="16" style="1" customWidth="1"/>
    <col min="4633" max="4633" width="15.26953125" style="1" customWidth="1"/>
    <col min="4634" max="4634" width="17.81640625" style="1" customWidth="1"/>
    <col min="4635" max="4637" width="15.81640625" style="1" customWidth="1"/>
    <col min="4638" max="4638" width="14.7265625" style="1" customWidth="1"/>
    <col min="4639" max="4639" width="15.81640625" style="1" customWidth="1"/>
    <col min="4640" max="4640" width="16.453125" style="1" customWidth="1"/>
    <col min="4641" max="4641" width="16.7265625" style="1" customWidth="1"/>
    <col min="4642" max="4642" width="15.81640625" style="1" customWidth="1"/>
    <col min="4643" max="4643" width="15.453125" style="1" customWidth="1"/>
    <col min="4644" max="4644" width="15.81640625" style="1" customWidth="1"/>
    <col min="4645" max="4645" width="16.7265625" style="1" customWidth="1"/>
    <col min="4646" max="4646" width="14.7265625" style="1" customWidth="1"/>
    <col min="4647" max="4647" width="15.26953125" style="1" customWidth="1"/>
    <col min="4648" max="4648" width="14.7265625" style="1" customWidth="1"/>
    <col min="4649" max="4649" width="10.1796875" style="1"/>
    <col min="4650" max="4650" width="10.1796875" style="1" customWidth="1"/>
    <col min="4651" max="4864" width="10.1796875" style="1"/>
    <col min="4865" max="4865" width="45.7265625" style="1" customWidth="1"/>
    <col min="4866" max="4866" width="9.7265625" style="1" customWidth="1"/>
    <col min="4867" max="4868" width="42.1796875" style="1" customWidth="1"/>
    <col min="4869" max="4869" width="18" style="1" customWidth="1"/>
    <col min="4870" max="4870" width="12.7265625" style="1" customWidth="1"/>
    <col min="4871" max="4871" width="25.7265625" style="1" customWidth="1"/>
    <col min="4872" max="4872" width="12.7265625" style="1" customWidth="1"/>
    <col min="4873" max="4873" width="10.7265625" style="1" customWidth="1"/>
    <col min="4874" max="4875" width="13.54296875" style="1" customWidth="1"/>
    <col min="4876" max="4876" width="4.453125" style="1" customWidth="1"/>
    <col min="4877" max="4877" width="12.453125" style="1" customWidth="1"/>
    <col min="4878" max="4878" width="19.81640625" style="1" customWidth="1"/>
    <col min="4879" max="4879" width="18.54296875" style="1" customWidth="1"/>
    <col min="4880" max="4880" width="15.81640625" style="1" customWidth="1"/>
    <col min="4881" max="4882" width="16.453125" style="1" customWidth="1"/>
    <col min="4883" max="4883" width="16.54296875" style="1" customWidth="1"/>
    <col min="4884" max="4884" width="15.453125" style="1" customWidth="1"/>
    <col min="4885" max="4885" width="14.81640625" style="1" customWidth="1"/>
    <col min="4886" max="4886" width="16.54296875" style="1" customWidth="1"/>
    <col min="4887" max="4887" width="16.81640625" style="1" customWidth="1"/>
    <col min="4888" max="4888" width="16" style="1" customWidth="1"/>
    <col min="4889" max="4889" width="15.26953125" style="1" customWidth="1"/>
    <col min="4890" max="4890" width="17.81640625" style="1" customWidth="1"/>
    <col min="4891" max="4893" width="15.81640625" style="1" customWidth="1"/>
    <col min="4894" max="4894" width="14.7265625" style="1" customWidth="1"/>
    <col min="4895" max="4895" width="15.81640625" style="1" customWidth="1"/>
    <col min="4896" max="4896" width="16.453125" style="1" customWidth="1"/>
    <col min="4897" max="4897" width="16.7265625" style="1" customWidth="1"/>
    <col min="4898" max="4898" width="15.81640625" style="1" customWidth="1"/>
    <col min="4899" max="4899" width="15.453125" style="1" customWidth="1"/>
    <col min="4900" max="4900" width="15.81640625" style="1" customWidth="1"/>
    <col min="4901" max="4901" width="16.7265625" style="1" customWidth="1"/>
    <col min="4902" max="4902" width="14.7265625" style="1" customWidth="1"/>
    <col min="4903" max="4903" width="15.26953125" style="1" customWidth="1"/>
    <col min="4904" max="4904" width="14.7265625" style="1" customWidth="1"/>
    <col min="4905" max="4905" width="10.1796875" style="1"/>
    <col min="4906" max="4906" width="10.1796875" style="1" customWidth="1"/>
    <col min="4907" max="5120" width="10.1796875" style="1"/>
    <col min="5121" max="5121" width="45.7265625" style="1" customWidth="1"/>
    <col min="5122" max="5122" width="9.7265625" style="1" customWidth="1"/>
    <col min="5123" max="5124" width="42.1796875" style="1" customWidth="1"/>
    <col min="5125" max="5125" width="18" style="1" customWidth="1"/>
    <col min="5126" max="5126" width="12.7265625" style="1" customWidth="1"/>
    <col min="5127" max="5127" width="25.7265625" style="1" customWidth="1"/>
    <col min="5128" max="5128" width="12.7265625" style="1" customWidth="1"/>
    <col min="5129" max="5129" width="10.7265625" style="1" customWidth="1"/>
    <col min="5130" max="5131" width="13.54296875" style="1" customWidth="1"/>
    <col min="5132" max="5132" width="4.453125" style="1" customWidth="1"/>
    <col min="5133" max="5133" width="12.453125" style="1" customWidth="1"/>
    <col min="5134" max="5134" width="19.81640625" style="1" customWidth="1"/>
    <col min="5135" max="5135" width="18.54296875" style="1" customWidth="1"/>
    <col min="5136" max="5136" width="15.81640625" style="1" customWidth="1"/>
    <col min="5137" max="5138" width="16.453125" style="1" customWidth="1"/>
    <col min="5139" max="5139" width="16.54296875" style="1" customWidth="1"/>
    <col min="5140" max="5140" width="15.453125" style="1" customWidth="1"/>
    <col min="5141" max="5141" width="14.81640625" style="1" customWidth="1"/>
    <col min="5142" max="5142" width="16.54296875" style="1" customWidth="1"/>
    <col min="5143" max="5143" width="16.81640625" style="1" customWidth="1"/>
    <col min="5144" max="5144" width="16" style="1" customWidth="1"/>
    <col min="5145" max="5145" width="15.26953125" style="1" customWidth="1"/>
    <col min="5146" max="5146" width="17.81640625" style="1" customWidth="1"/>
    <col min="5147" max="5149" width="15.81640625" style="1" customWidth="1"/>
    <col min="5150" max="5150" width="14.7265625" style="1" customWidth="1"/>
    <col min="5151" max="5151" width="15.81640625" style="1" customWidth="1"/>
    <col min="5152" max="5152" width="16.453125" style="1" customWidth="1"/>
    <col min="5153" max="5153" width="16.7265625" style="1" customWidth="1"/>
    <col min="5154" max="5154" width="15.81640625" style="1" customWidth="1"/>
    <col min="5155" max="5155" width="15.453125" style="1" customWidth="1"/>
    <col min="5156" max="5156" width="15.81640625" style="1" customWidth="1"/>
    <col min="5157" max="5157" width="16.7265625" style="1" customWidth="1"/>
    <col min="5158" max="5158" width="14.7265625" style="1" customWidth="1"/>
    <col min="5159" max="5159" width="15.26953125" style="1" customWidth="1"/>
    <col min="5160" max="5160" width="14.7265625" style="1" customWidth="1"/>
    <col min="5161" max="5161" width="10.1796875" style="1"/>
    <col min="5162" max="5162" width="10.1796875" style="1" customWidth="1"/>
    <col min="5163" max="5376" width="10.1796875" style="1"/>
    <col min="5377" max="5377" width="45.7265625" style="1" customWidth="1"/>
    <col min="5378" max="5378" width="9.7265625" style="1" customWidth="1"/>
    <col min="5379" max="5380" width="42.1796875" style="1" customWidth="1"/>
    <col min="5381" max="5381" width="18" style="1" customWidth="1"/>
    <col min="5382" max="5382" width="12.7265625" style="1" customWidth="1"/>
    <col min="5383" max="5383" width="25.7265625" style="1" customWidth="1"/>
    <col min="5384" max="5384" width="12.7265625" style="1" customWidth="1"/>
    <col min="5385" max="5385" width="10.7265625" style="1" customWidth="1"/>
    <col min="5386" max="5387" width="13.54296875" style="1" customWidth="1"/>
    <col min="5388" max="5388" width="4.453125" style="1" customWidth="1"/>
    <col min="5389" max="5389" width="12.453125" style="1" customWidth="1"/>
    <col min="5390" max="5390" width="19.81640625" style="1" customWidth="1"/>
    <col min="5391" max="5391" width="18.54296875" style="1" customWidth="1"/>
    <col min="5392" max="5392" width="15.81640625" style="1" customWidth="1"/>
    <col min="5393" max="5394" width="16.453125" style="1" customWidth="1"/>
    <col min="5395" max="5395" width="16.54296875" style="1" customWidth="1"/>
    <col min="5396" max="5396" width="15.453125" style="1" customWidth="1"/>
    <col min="5397" max="5397" width="14.81640625" style="1" customWidth="1"/>
    <col min="5398" max="5398" width="16.54296875" style="1" customWidth="1"/>
    <col min="5399" max="5399" width="16.81640625" style="1" customWidth="1"/>
    <col min="5400" max="5400" width="16" style="1" customWidth="1"/>
    <col min="5401" max="5401" width="15.26953125" style="1" customWidth="1"/>
    <col min="5402" max="5402" width="17.81640625" style="1" customWidth="1"/>
    <col min="5403" max="5405" width="15.81640625" style="1" customWidth="1"/>
    <col min="5406" max="5406" width="14.7265625" style="1" customWidth="1"/>
    <col min="5407" max="5407" width="15.81640625" style="1" customWidth="1"/>
    <col min="5408" max="5408" width="16.453125" style="1" customWidth="1"/>
    <col min="5409" max="5409" width="16.7265625" style="1" customWidth="1"/>
    <col min="5410" max="5410" width="15.81640625" style="1" customWidth="1"/>
    <col min="5411" max="5411" width="15.453125" style="1" customWidth="1"/>
    <col min="5412" max="5412" width="15.81640625" style="1" customWidth="1"/>
    <col min="5413" max="5413" width="16.7265625" style="1" customWidth="1"/>
    <col min="5414" max="5414" width="14.7265625" style="1" customWidth="1"/>
    <col min="5415" max="5415" width="15.26953125" style="1" customWidth="1"/>
    <col min="5416" max="5416" width="14.7265625" style="1" customWidth="1"/>
    <col min="5417" max="5417" width="10.1796875" style="1"/>
    <col min="5418" max="5418" width="10.1796875" style="1" customWidth="1"/>
    <col min="5419" max="5632" width="10.1796875" style="1"/>
    <col min="5633" max="5633" width="45.7265625" style="1" customWidth="1"/>
    <col min="5634" max="5634" width="9.7265625" style="1" customWidth="1"/>
    <col min="5635" max="5636" width="42.1796875" style="1" customWidth="1"/>
    <col min="5637" max="5637" width="18" style="1" customWidth="1"/>
    <col min="5638" max="5638" width="12.7265625" style="1" customWidth="1"/>
    <col min="5639" max="5639" width="25.7265625" style="1" customWidth="1"/>
    <col min="5640" max="5640" width="12.7265625" style="1" customWidth="1"/>
    <col min="5641" max="5641" width="10.7265625" style="1" customWidth="1"/>
    <col min="5642" max="5643" width="13.54296875" style="1" customWidth="1"/>
    <col min="5644" max="5644" width="4.453125" style="1" customWidth="1"/>
    <col min="5645" max="5645" width="12.453125" style="1" customWidth="1"/>
    <col min="5646" max="5646" width="19.81640625" style="1" customWidth="1"/>
    <col min="5647" max="5647" width="18.54296875" style="1" customWidth="1"/>
    <col min="5648" max="5648" width="15.81640625" style="1" customWidth="1"/>
    <col min="5649" max="5650" width="16.453125" style="1" customWidth="1"/>
    <col min="5651" max="5651" width="16.54296875" style="1" customWidth="1"/>
    <col min="5652" max="5652" width="15.453125" style="1" customWidth="1"/>
    <col min="5653" max="5653" width="14.81640625" style="1" customWidth="1"/>
    <col min="5654" max="5654" width="16.54296875" style="1" customWidth="1"/>
    <col min="5655" max="5655" width="16.81640625" style="1" customWidth="1"/>
    <col min="5656" max="5656" width="16" style="1" customWidth="1"/>
    <col min="5657" max="5657" width="15.26953125" style="1" customWidth="1"/>
    <col min="5658" max="5658" width="17.81640625" style="1" customWidth="1"/>
    <col min="5659" max="5661" width="15.81640625" style="1" customWidth="1"/>
    <col min="5662" max="5662" width="14.7265625" style="1" customWidth="1"/>
    <col min="5663" max="5663" width="15.81640625" style="1" customWidth="1"/>
    <col min="5664" max="5664" width="16.453125" style="1" customWidth="1"/>
    <col min="5665" max="5665" width="16.7265625" style="1" customWidth="1"/>
    <col min="5666" max="5666" width="15.81640625" style="1" customWidth="1"/>
    <col min="5667" max="5667" width="15.453125" style="1" customWidth="1"/>
    <col min="5668" max="5668" width="15.81640625" style="1" customWidth="1"/>
    <col min="5669" max="5669" width="16.7265625" style="1" customWidth="1"/>
    <col min="5670" max="5670" width="14.7265625" style="1" customWidth="1"/>
    <col min="5671" max="5671" width="15.26953125" style="1" customWidth="1"/>
    <col min="5672" max="5672" width="14.7265625" style="1" customWidth="1"/>
    <col min="5673" max="5673" width="10.1796875" style="1"/>
    <col min="5674" max="5674" width="10.1796875" style="1" customWidth="1"/>
    <col min="5675" max="5888" width="10.1796875" style="1"/>
    <col min="5889" max="5889" width="45.7265625" style="1" customWidth="1"/>
    <col min="5890" max="5890" width="9.7265625" style="1" customWidth="1"/>
    <col min="5891" max="5892" width="42.1796875" style="1" customWidth="1"/>
    <col min="5893" max="5893" width="18" style="1" customWidth="1"/>
    <col min="5894" max="5894" width="12.7265625" style="1" customWidth="1"/>
    <col min="5895" max="5895" width="25.7265625" style="1" customWidth="1"/>
    <col min="5896" max="5896" width="12.7265625" style="1" customWidth="1"/>
    <col min="5897" max="5897" width="10.7265625" style="1" customWidth="1"/>
    <col min="5898" max="5899" width="13.54296875" style="1" customWidth="1"/>
    <col min="5900" max="5900" width="4.453125" style="1" customWidth="1"/>
    <col min="5901" max="5901" width="12.453125" style="1" customWidth="1"/>
    <col min="5902" max="5902" width="19.81640625" style="1" customWidth="1"/>
    <col min="5903" max="5903" width="18.54296875" style="1" customWidth="1"/>
    <col min="5904" max="5904" width="15.81640625" style="1" customWidth="1"/>
    <col min="5905" max="5906" width="16.453125" style="1" customWidth="1"/>
    <col min="5907" max="5907" width="16.54296875" style="1" customWidth="1"/>
    <col min="5908" max="5908" width="15.453125" style="1" customWidth="1"/>
    <col min="5909" max="5909" width="14.81640625" style="1" customWidth="1"/>
    <col min="5910" max="5910" width="16.54296875" style="1" customWidth="1"/>
    <col min="5911" max="5911" width="16.81640625" style="1" customWidth="1"/>
    <col min="5912" max="5912" width="16" style="1" customWidth="1"/>
    <col min="5913" max="5913" width="15.26953125" style="1" customWidth="1"/>
    <col min="5914" max="5914" width="17.81640625" style="1" customWidth="1"/>
    <col min="5915" max="5917" width="15.81640625" style="1" customWidth="1"/>
    <col min="5918" max="5918" width="14.7265625" style="1" customWidth="1"/>
    <col min="5919" max="5919" width="15.81640625" style="1" customWidth="1"/>
    <col min="5920" max="5920" width="16.453125" style="1" customWidth="1"/>
    <col min="5921" max="5921" width="16.7265625" style="1" customWidth="1"/>
    <col min="5922" max="5922" width="15.81640625" style="1" customWidth="1"/>
    <col min="5923" max="5923" width="15.453125" style="1" customWidth="1"/>
    <col min="5924" max="5924" width="15.81640625" style="1" customWidth="1"/>
    <col min="5925" max="5925" width="16.7265625" style="1" customWidth="1"/>
    <col min="5926" max="5926" width="14.7265625" style="1" customWidth="1"/>
    <col min="5927" max="5927" width="15.26953125" style="1" customWidth="1"/>
    <col min="5928" max="5928" width="14.7265625" style="1" customWidth="1"/>
    <col min="5929" max="5929" width="10.1796875" style="1"/>
    <col min="5930" max="5930" width="10.1796875" style="1" customWidth="1"/>
    <col min="5931" max="6144" width="10.1796875" style="1"/>
    <col min="6145" max="6145" width="45.7265625" style="1" customWidth="1"/>
    <col min="6146" max="6146" width="9.7265625" style="1" customWidth="1"/>
    <col min="6147" max="6148" width="42.1796875" style="1" customWidth="1"/>
    <col min="6149" max="6149" width="18" style="1" customWidth="1"/>
    <col min="6150" max="6150" width="12.7265625" style="1" customWidth="1"/>
    <col min="6151" max="6151" width="25.7265625" style="1" customWidth="1"/>
    <col min="6152" max="6152" width="12.7265625" style="1" customWidth="1"/>
    <col min="6153" max="6153" width="10.7265625" style="1" customWidth="1"/>
    <col min="6154" max="6155" width="13.54296875" style="1" customWidth="1"/>
    <col min="6156" max="6156" width="4.453125" style="1" customWidth="1"/>
    <col min="6157" max="6157" width="12.453125" style="1" customWidth="1"/>
    <col min="6158" max="6158" width="19.81640625" style="1" customWidth="1"/>
    <col min="6159" max="6159" width="18.54296875" style="1" customWidth="1"/>
    <col min="6160" max="6160" width="15.81640625" style="1" customWidth="1"/>
    <col min="6161" max="6162" width="16.453125" style="1" customWidth="1"/>
    <col min="6163" max="6163" width="16.54296875" style="1" customWidth="1"/>
    <col min="6164" max="6164" width="15.453125" style="1" customWidth="1"/>
    <col min="6165" max="6165" width="14.81640625" style="1" customWidth="1"/>
    <col min="6166" max="6166" width="16.54296875" style="1" customWidth="1"/>
    <col min="6167" max="6167" width="16.81640625" style="1" customWidth="1"/>
    <col min="6168" max="6168" width="16" style="1" customWidth="1"/>
    <col min="6169" max="6169" width="15.26953125" style="1" customWidth="1"/>
    <col min="6170" max="6170" width="17.81640625" style="1" customWidth="1"/>
    <col min="6171" max="6173" width="15.81640625" style="1" customWidth="1"/>
    <col min="6174" max="6174" width="14.7265625" style="1" customWidth="1"/>
    <col min="6175" max="6175" width="15.81640625" style="1" customWidth="1"/>
    <col min="6176" max="6176" width="16.453125" style="1" customWidth="1"/>
    <col min="6177" max="6177" width="16.7265625" style="1" customWidth="1"/>
    <col min="6178" max="6178" width="15.81640625" style="1" customWidth="1"/>
    <col min="6179" max="6179" width="15.453125" style="1" customWidth="1"/>
    <col min="6180" max="6180" width="15.81640625" style="1" customWidth="1"/>
    <col min="6181" max="6181" width="16.7265625" style="1" customWidth="1"/>
    <col min="6182" max="6182" width="14.7265625" style="1" customWidth="1"/>
    <col min="6183" max="6183" width="15.26953125" style="1" customWidth="1"/>
    <col min="6184" max="6184" width="14.7265625" style="1" customWidth="1"/>
    <col min="6185" max="6185" width="10.1796875" style="1"/>
    <col min="6186" max="6186" width="10.1796875" style="1" customWidth="1"/>
    <col min="6187" max="6400" width="10.1796875" style="1"/>
    <col min="6401" max="6401" width="45.7265625" style="1" customWidth="1"/>
    <col min="6402" max="6402" width="9.7265625" style="1" customWidth="1"/>
    <col min="6403" max="6404" width="42.1796875" style="1" customWidth="1"/>
    <col min="6405" max="6405" width="18" style="1" customWidth="1"/>
    <col min="6406" max="6406" width="12.7265625" style="1" customWidth="1"/>
    <col min="6407" max="6407" width="25.7265625" style="1" customWidth="1"/>
    <col min="6408" max="6408" width="12.7265625" style="1" customWidth="1"/>
    <col min="6409" max="6409" width="10.7265625" style="1" customWidth="1"/>
    <col min="6410" max="6411" width="13.54296875" style="1" customWidth="1"/>
    <col min="6412" max="6412" width="4.453125" style="1" customWidth="1"/>
    <col min="6413" max="6413" width="12.453125" style="1" customWidth="1"/>
    <col min="6414" max="6414" width="19.81640625" style="1" customWidth="1"/>
    <col min="6415" max="6415" width="18.54296875" style="1" customWidth="1"/>
    <col min="6416" max="6416" width="15.81640625" style="1" customWidth="1"/>
    <col min="6417" max="6418" width="16.453125" style="1" customWidth="1"/>
    <col min="6419" max="6419" width="16.54296875" style="1" customWidth="1"/>
    <col min="6420" max="6420" width="15.453125" style="1" customWidth="1"/>
    <col min="6421" max="6421" width="14.81640625" style="1" customWidth="1"/>
    <col min="6422" max="6422" width="16.54296875" style="1" customWidth="1"/>
    <col min="6423" max="6423" width="16.81640625" style="1" customWidth="1"/>
    <col min="6424" max="6424" width="16" style="1" customWidth="1"/>
    <col min="6425" max="6425" width="15.26953125" style="1" customWidth="1"/>
    <col min="6426" max="6426" width="17.81640625" style="1" customWidth="1"/>
    <col min="6427" max="6429" width="15.81640625" style="1" customWidth="1"/>
    <col min="6430" max="6430" width="14.7265625" style="1" customWidth="1"/>
    <col min="6431" max="6431" width="15.81640625" style="1" customWidth="1"/>
    <col min="6432" max="6432" width="16.453125" style="1" customWidth="1"/>
    <col min="6433" max="6433" width="16.7265625" style="1" customWidth="1"/>
    <col min="6434" max="6434" width="15.81640625" style="1" customWidth="1"/>
    <col min="6435" max="6435" width="15.453125" style="1" customWidth="1"/>
    <col min="6436" max="6436" width="15.81640625" style="1" customWidth="1"/>
    <col min="6437" max="6437" width="16.7265625" style="1" customWidth="1"/>
    <col min="6438" max="6438" width="14.7265625" style="1" customWidth="1"/>
    <col min="6439" max="6439" width="15.26953125" style="1" customWidth="1"/>
    <col min="6440" max="6440" width="14.7265625" style="1" customWidth="1"/>
    <col min="6441" max="6441" width="10.1796875" style="1"/>
    <col min="6442" max="6442" width="10.1796875" style="1" customWidth="1"/>
    <col min="6443" max="6656" width="10.1796875" style="1"/>
    <col min="6657" max="6657" width="45.7265625" style="1" customWidth="1"/>
    <col min="6658" max="6658" width="9.7265625" style="1" customWidth="1"/>
    <col min="6659" max="6660" width="42.1796875" style="1" customWidth="1"/>
    <col min="6661" max="6661" width="18" style="1" customWidth="1"/>
    <col min="6662" max="6662" width="12.7265625" style="1" customWidth="1"/>
    <col min="6663" max="6663" width="25.7265625" style="1" customWidth="1"/>
    <col min="6664" max="6664" width="12.7265625" style="1" customWidth="1"/>
    <col min="6665" max="6665" width="10.7265625" style="1" customWidth="1"/>
    <col min="6666" max="6667" width="13.54296875" style="1" customWidth="1"/>
    <col min="6668" max="6668" width="4.453125" style="1" customWidth="1"/>
    <col min="6669" max="6669" width="12.453125" style="1" customWidth="1"/>
    <col min="6670" max="6670" width="19.81640625" style="1" customWidth="1"/>
    <col min="6671" max="6671" width="18.54296875" style="1" customWidth="1"/>
    <col min="6672" max="6672" width="15.81640625" style="1" customWidth="1"/>
    <col min="6673" max="6674" width="16.453125" style="1" customWidth="1"/>
    <col min="6675" max="6675" width="16.54296875" style="1" customWidth="1"/>
    <col min="6676" max="6676" width="15.453125" style="1" customWidth="1"/>
    <col min="6677" max="6677" width="14.81640625" style="1" customWidth="1"/>
    <col min="6678" max="6678" width="16.54296875" style="1" customWidth="1"/>
    <col min="6679" max="6679" width="16.81640625" style="1" customWidth="1"/>
    <col min="6680" max="6680" width="16" style="1" customWidth="1"/>
    <col min="6681" max="6681" width="15.26953125" style="1" customWidth="1"/>
    <col min="6682" max="6682" width="17.81640625" style="1" customWidth="1"/>
    <col min="6683" max="6685" width="15.81640625" style="1" customWidth="1"/>
    <col min="6686" max="6686" width="14.7265625" style="1" customWidth="1"/>
    <col min="6687" max="6687" width="15.81640625" style="1" customWidth="1"/>
    <col min="6688" max="6688" width="16.453125" style="1" customWidth="1"/>
    <col min="6689" max="6689" width="16.7265625" style="1" customWidth="1"/>
    <col min="6690" max="6690" width="15.81640625" style="1" customWidth="1"/>
    <col min="6691" max="6691" width="15.453125" style="1" customWidth="1"/>
    <col min="6692" max="6692" width="15.81640625" style="1" customWidth="1"/>
    <col min="6693" max="6693" width="16.7265625" style="1" customWidth="1"/>
    <col min="6694" max="6694" width="14.7265625" style="1" customWidth="1"/>
    <col min="6695" max="6695" width="15.26953125" style="1" customWidth="1"/>
    <col min="6696" max="6696" width="14.7265625" style="1" customWidth="1"/>
    <col min="6697" max="6697" width="10.1796875" style="1"/>
    <col min="6698" max="6698" width="10.1796875" style="1" customWidth="1"/>
    <col min="6699" max="6912" width="10.1796875" style="1"/>
    <col min="6913" max="6913" width="45.7265625" style="1" customWidth="1"/>
    <col min="6914" max="6914" width="9.7265625" style="1" customWidth="1"/>
    <col min="6915" max="6916" width="42.1796875" style="1" customWidth="1"/>
    <col min="6917" max="6917" width="18" style="1" customWidth="1"/>
    <col min="6918" max="6918" width="12.7265625" style="1" customWidth="1"/>
    <col min="6919" max="6919" width="25.7265625" style="1" customWidth="1"/>
    <col min="6920" max="6920" width="12.7265625" style="1" customWidth="1"/>
    <col min="6921" max="6921" width="10.7265625" style="1" customWidth="1"/>
    <col min="6922" max="6923" width="13.54296875" style="1" customWidth="1"/>
    <col min="6924" max="6924" width="4.453125" style="1" customWidth="1"/>
    <col min="6925" max="6925" width="12.453125" style="1" customWidth="1"/>
    <col min="6926" max="6926" width="19.81640625" style="1" customWidth="1"/>
    <col min="6927" max="6927" width="18.54296875" style="1" customWidth="1"/>
    <col min="6928" max="6928" width="15.81640625" style="1" customWidth="1"/>
    <col min="6929" max="6930" width="16.453125" style="1" customWidth="1"/>
    <col min="6931" max="6931" width="16.54296875" style="1" customWidth="1"/>
    <col min="6932" max="6932" width="15.453125" style="1" customWidth="1"/>
    <col min="6933" max="6933" width="14.81640625" style="1" customWidth="1"/>
    <col min="6934" max="6934" width="16.54296875" style="1" customWidth="1"/>
    <col min="6935" max="6935" width="16.81640625" style="1" customWidth="1"/>
    <col min="6936" max="6936" width="16" style="1" customWidth="1"/>
    <col min="6937" max="6937" width="15.26953125" style="1" customWidth="1"/>
    <col min="6938" max="6938" width="17.81640625" style="1" customWidth="1"/>
    <col min="6939" max="6941" width="15.81640625" style="1" customWidth="1"/>
    <col min="6942" max="6942" width="14.7265625" style="1" customWidth="1"/>
    <col min="6943" max="6943" width="15.81640625" style="1" customWidth="1"/>
    <col min="6944" max="6944" width="16.453125" style="1" customWidth="1"/>
    <col min="6945" max="6945" width="16.7265625" style="1" customWidth="1"/>
    <col min="6946" max="6946" width="15.81640625" style="1" customWidth="1"/>
    <col min="6947" max="6947" width="15.453125" style="1" customWidth="1"/>
    <col min="6948" max="6948" width="15.81640625" style="1" customWidth="1"/>
    <col min="6949" max="6949" width="16.7265625" style="1" customWidth="1"/>
    <col min="6950" max="6950" width="14.7265625" style="1" customWidth="1"/>
    <col min="6951" max="6951" width="15.26953125" style="1" customWidth="1"/>
    <col min="6952" max="6952" width="14.7265625" style="1" customWidth="1"/>
    <col min="6953" max="6953" width="10.1796875" style="1"/>
    <col min="6954" max="6954" width="10.1796875" style="1" customWidth="1"/>
    <col min="6955" max="7168" width="10.1796875" style="1"/>
    <col min="7169" max="7169" width="45.7265625" style="1" customWidth="1"/>
    <col min="7170" max="7170" width="9.7265625" style="1" customWidth="1"/>
    <col min="7171" max="7172" width="42.1796875" style="1" customWidth="1"/>
    <col min="7173" max="7173" width="18" style="1" customWidth="1"/>
    <col min="7174" max="7174" width="12.7265625" style="1" customWidth="1"/>
    <col min="7175" max="7175" width="25.7265625" style="1" customWidth="1"/>
    <col min="7176" max="7176" width="12.7265625" style="1" customWidth="1"/>
    <col min="7177" max="7177" width="10.7265625" style="1" customWidth="1"/>
    <col min="7178" max="7179" width="13.54296875" style="1" customWidth="1"/>
    <col min="7180" max="7180" width="4.453125" style="1" customWidth="1"/>
    <col min="7181" max="7181" width="12.453125" style="1" customWidth="1"/>
    <col min="7182" max="7182" width="19.81640625" style="1" customWidth="1"/>
    <col min="7183" max="7183" width="18.54296875" style="1" customWidth="1"/>
    <col min="7184" max="7184" width="15.81640625" style="1" customWidth="1"/>
    <col min="7185" max="7186" width="16.453125" style="1" customWidth="1"/>
    <col min="7187" max="7187" width="16.54296875" style="1" customWidth="1"/>
    <col min="7188" max="7188" width="15.453125" style="1" customWidth="1"/>
    <col min="7189" max="7189" width="14.81640625" style="1" customWidth="1"/>
    <col min="7190" max="7190" width="16.54296875" style="1" customWidth="1"/>
    <col min="7191" max="7191" width="16.81640625" style="1" customWidth="1"/>
    <col min="7192" max="7192" width="16" style="1" customWidth="1"/>
    <col min="7193" max="7193" width="15.26953125" style="1" customWidth="1"/>
    <col min="7194" max="7194" width="17.81640625" style="1" customWidth="1"/>
    <col min="7195" max="7197" width="15.81640625" style="1" customWidth="1"/>
    <col min="7198" max="7198" width="14.7265625" style="1" customWidth="1"/>
    <col min="7199" max="7199" width="15.81640625" style="1" customWidth="1"/>
    <col min="7200" max="7200" width="16.453125" style="1" customWidth="1"/>
    <col min="7201" max="7201" width="16.7265625" style="1" customWidth="1"/>
    <col min="7202" max="7202" width="15.81640625" style="1" customWidth="1"/>
    <col min="7203" max="7203" width="15.453125" style="1" customWidth="1"/>
    <col min="7204" max="7204" width="15.81640625" style="1" customWidth="1"/>
    <col min="7205" max="7205" width="16.7265625" style="1" customWidth="1"/>
    <col min="7206" max="7206" width="14.7265625" style="1" customWidth="1"/>
    <col min="7207" max="7207" width="15.26953125" style="1" customWidth="1"/>
    <col min="7208" max="7208" width="14.7265625" style="1" customWidth="1"/>
    <col min="7209" max="7209" width="10.1796875" style="1"/>
    <col min="7210" max="7210" width="10.1796875" style="1" customWidth="1"/>
    <col min="7211" max="7424" width="10.1796875" style="1"/>
    <col min="7425" max="7425" width="45.7265625" style="1" customWidth="1"/>
    <col min="7426" max="7426" width="9.7265625" style="1" customWidth="1"/>
    <col min="7427" max="7428" width="42.1796875" style="1" customWidth="1"/>
    <col min="7429" max="7429" width="18" style="1" customWidth="1"/>
    <col min="7430" max="7430" width="12.7265625" style="1" customWidth="1"/>
    <col min="7431" max="7431" width="25.7265625" style="1" customWidth="1"/>
    <col min="7432" max="7432" width="12.7265625" style="1" customWidth="1"/>
    <col min="7433" max="7433" width="10.7265625" style="1" customWidth="1"/>
    <col min="7434" max="7435" width="13.54296875" style="1" customWidth="1"/>
    <col min="7436" max="7436" width="4.453125" style="1" customWidth="1"/>
    <col min="7437" max="7437" width="12.453125" style="1" customWidth="1"/>
    <col min="7438" max="7438" width="19.81640625" style="1" customWidth="1"/>
    <col min="7439" max="7439" width="18.54296875" style="1" customWidth="1"/>
    <col min="7440" max="7440" width="15.81640625" style="1" customWidth="1"/>
    <col min="7441" max="7442" width="16.453125" style="1" customWidth="1"/>
    <col min="7443" max="7443" width="16.54296875" style="1" customWidth="1"/>
    <col min="7444" max="7444" width="15.453125" style="1" customWidth="1"/>
    <col min="7445" max="7445" width="14.81640625" style="1" customWidth="1"/>
    <col min="7446" max="7446" width="16.54296875" style="1" customWidth="1"/>
    <col min="7447" max="7447" width="16.81640625" style="1" customWidth="1"/>
    <col min="7448" max="7448" width="16" style="1" customWidth="1"/>
    <col min="7449" max="7449" width="15.26953125" style="1" customWidth="1"/>
    <col min="7450" max="7450" width="17.81640625" style="1" customWidth="1"/>
    <col min="7451" max="7453" width="15.81640625" style="1" customWidth="1"/>
    <col min="7454" max="7454" width="14.7265625" style="1" customWidth="1"/>
    <col min="7455" max="7455" width="15.81640625" style="1" customWidth="1"/>
    <col min="7456" max="7456" width="16.453125" style="1" customWidth="1"/>
    <col min="7457" max="7457" width="16.7265625" style="1" customWidth="1"/>
    <col min="7458" max="7458" width="15.81640625" style="1" customWidth="1"/>
    <col min="7459" max="7459" width="15.453125" style="1" customWidth="1"/>
    <col min="7460" max="7460" width="15.81640625" style="1" customWidth="1"/>
    <col min="7461" max="7461" width="16.7265625" style="1" customWidth="1"/>
    <col min="7462" max="7462" width="14.7265625" style="1" customWidth="1"/>
    <col min="7463" max="7463" width="15.26953125" style="1" customWidth="1"/>
    <col min="7464" max="7464" width="14.7265625" style="1" customWidth="1"/>
    <col min="7465" max="7465" width="10.1796875" style="1"/>
    <col min="7466" max="7466" width="10.1796875" style="1" customWidth="1"/>
    <col min="7467" max="7680" width="10.1796875" style="1"/>
    <col min="7681" max="7681" width="45.7265625" style="1" customWidth="1"/>
    <col min="7682" max="7682" width="9.7265625" style="1" customWidth="1"/>
    <col min="7683" max="7684" width="42.1796875" style="1" customWidth="1"/>
    <col min="7685" max="7685" width="18" style="1" customWidth="1"/>
    <col min="7686" max="7686" width="12.7265625" style="1" customWidth="1"/>
    <col min="7687" max="7687" width="25.7265625" style="1" customWidth="1"/>
    <col min="7688" max="7688" width="12.7265625" style="1" customWidth="1"/>
    <col min="7689" max="7689" width="10.7265625" style="1" customWidth="1"/>
    <col min="7690" max="7691" width="13.54296875" style="1" customWidth="1"/>
    <col min="7692" max="7692" width="4.453125" style="1" customWidth="1"/>
    <col min="7693" max="7693" width="12.453125" style="1" customWidth="1"/>
    <col min="7694" max="7694" width="19.81640625" style="1" customWidth="1"/>
    <col min="7695" max="7695" width="18.54296875" style="1" customWidth="1"/>
    <col min="7696" max="7696" width="15.81640625" style="1" customWidth="1"/>
    <col min="7697" max="7698" width="16.453125" style="1" customWidth="1"/>
    <col min="7699" max="7699" width="16.54296875" style="1" customWidth="1"/>
    <col min="7700" max="7700" width="15.453125" style="1" customWidth="1"/>
    <col min="7701" max="7701" width="14.81640625" style="1" customWidth="1"/>
    <col min="7702" max="7702" width="16.54296875" style="1" customWidth="1"/>
    <col min="7703" max="7703" width="16.81640625" style="1" customWidth="1"/>
    <col min="7704" max="7704" width="16" style="1" customWidth="1"/>
    <col min="7705" max="7705" width="15.26953125" style="1" customWidth="1"/>
    <col min="7706" max="7706" width="17.81640625" style="1" customWidth="1"/>
    <col min="7707" max="7709" width="15.81640625" style="1" customWidth="1"/>
    <col min="7710" max="7710" width="14.7265625" style="1" customWidth="1"/>
    <col min="7711" max="7711" width="15.81640625" style="1" customWidth="1"/>
    <col min="7712" max="7712" width="16.453125" style="1" customWidth="1"/>
    <col min="7713" max="7713" width="16.7265625" style="1" customWidth="1"/>
    <col min="7714" max="7714" width="15.81640625" style="1" customWidth="1"/>
    <col min="7715" max="7715" width="15.453125" style="1" customWidth="1"/>
    <col min="7716" max="7716" width="15.81640625" style="1" customWidth="1"/>
    <col min="7717" max="7717" width="16.7265625" style="1" customWidth="1"/>
    <col min="7718" max="7718" width="14.7265625" style="1" customWidth="1"/>
    <col min="7719" max="7719" width="15.26953125" style="1" customWidth="1"/>
    <col min="7720" max="7720" width="14.7265625" style="1" customWidth="1"/>
    <col min="7721" max="7721" width="10.1796875" style="1"/>
    <col min="7722" max="7722" width="10.1796875" style="1" customWidth="1"/>
    <col min="7723" max="7936" width="10.1796875" style="1"/>
    <col min="7937" max="7937" width="45.7265625" style="1" customWidth="1"/>
    <col min="7938" max="7938" width="9.7265625" style="1" customWidth="1"/>
    <col min="7939" max="7940" width="42.1796875" style="1" customWidth="1"/>
    <col min="7941" max="7941" width="18" style="1" customWidth="1"/>
    <col min="7942" max="7942" width="12.7265625" style="1" customWidth="1"/>
    <col min="7943" max="7943" width="25.7265625" style="1" customWidth="1"/>
    <col min="7944" max="7944" width="12.7265625" style="1" customWidth="1"/>
    <col min="7945" max="7945" width="10.7265625" style="1" customWidth="1"/>
    <col min="7946" max="7947" width="13.54296875" style="1" customWidth="1"/>
    <col min="7948" max="7948" width="4.453125" style="1" customWidth="1"/>
    <col min="7949" max="7949" width="12.453125" style="1" customWidth="1"/>
    <col min="7950" max="7950" width="19.81640625" style="1" customWidth="1"/>
    <col min="7951" max="7951" width="18.54296875" style="1" customWidth="1"/>
    <col min="7952" max="7952" width="15.81640625" style="1" customWidth="1"/>
    <col min="7953" max="7954" width="16.453125" style="1" customWidth="1"/>
    <col min="7955" max="7955" width="16.54296875" style="1" customWidth="1"/>
    <col min="7956" max="7956" width="15.453125" style="1" customWidth="1"/>
    <col min="7957" max="7957" width="14.81640625" style="1" customWidth="1"/>
    <col min="7958" max="7958" width="16.54296875" style="1" customWidth="1"/>
    <col min="7959" max="7959" width="16.81640625" style="1" customWidth="1"/>
    <col min="7960" max="7960" width="16" style="1" customWidth="1"/>
    <col min="7961" max="7961" width="15.26953125" style="1" customWidth="1"/>
    <col min="7962" max="7962" width="17.81640625" style="1" customWidth="1"/>
    <col min="7963" max="7965" width="15.81640625" style="1" customWidth="1"/>
    <col min="7966" max="7966" width="14.7265625" style="1" customWidth="1"/>
    <col min="7967" max="7967" width="15.81640625" style="1" customWidth="1"/>
    <col min="7968" max="7968" width="16.453125" style="1" customWidth="1"/>
    <col min="7969" max="7969" width="16.7265625" style="1" customWidth="1"/>
    <col min="7970" max="7970" width="15.81640625" style="1" customWidth="1"/>
    <col min="7971" max="7971" width="15.453125" style="1" customWidth="1"/>
    <col min="7972" max="7972" width="15.81640625" style="1" customWidth="1"/>
    <col min="7973" max="7973" width="16.7265625" style="1" customWidth="1"/>
    <col min="7974" max="7974" width="14.7265625" style="1" customWidth="1"/>
    <col min="7975" max="7975" width="15.26953125" style="1" customWidth="1"/>
    <col min="7976" max="7976" width="14.7265625" style="1" customWidth="1"/>
    <col min="7977" max="7977" width="10.1796875" style="1"/>
    <col min="7978" max="7978" width="10.1796875" style="1" customWidth="1"/>
    <col min="7979" max="8192" width="10.1796875" style="1"/>
    <col min="8193" max="8193" width="45.7265625" style="1" customWidth="1"/>
    <col min="8194" max="8194" width="9.7265625" style="1" customWidth="1"/>
    <col min="8195" max="8196" width="42.1796875" style="1" customWidth="1"/>
    <col min="8197" max="8197" width="18" style="1" customWidth="1"/>
    <col min="8198" max="8198" width="12.7265625" style="1" customWidth="1"/>
    <col min="8199" max="8199" width="25.7265625" style="1" customWidth="1"/>
    <col min="8200" max="8200" width="12.7265625" style="1" customWidth="1"/>
    <col min="8201" max="8201" width="10.7265625" style="1" customWidth="1"/>
    <col min="8202" max="8203" width="13.54296875" style="1" customWidth="1"/>
    <col min="8204" max="8204" width="4.453125" style="1" customWidth="1"/>
    <col min="8205" max="8205" width="12.453125" style="1" customWidth="1"/>
    <col min="8206" max="8206" width="19.81640625" style="1" customWidth="1"/>
    <col min="8207" max="8207" width="18.54296875" style="1" customWidth="1"/>
    <col min="8208" max="8208" width="15.81640625" style="1" customWidth="1"/>
    <col min="8209" max="8210" width="16.453125" style="1" customWidth="1"/>
    <col min="8211" max="8211" width="16.54296875" style="1" customWidth="1"/>
    <col min="8212" max="8212" width="15.453125" style="1" customWidth="1"/>
    <col min="8213" max="8213" width="14.81640625" style="1" customWidth="1"/>
    <col min="8214" max="8214" width="16.54296875" style="1" customWidth="1"/>
    <col min="8215" max="8215" width="16.81640625" style="1" customWidth="1"/>
    <col min="8216" max="8216" width="16" style="1" customWidth="1"/>
    <col min="8217" max="8217" width="15.26953125" style="1" customWidth="1"/>
    <col min="8218" max="8218" width="17.81640625" style="1" customWidth="1"/>
    <col min="8219" max="8221" width="15.81640625" style="1" customWidth="1"/>
    <col min="8222" max="8222" width="14.7265625" style="1" customWidth="1"/>
    <col min="8223" max="8223" width="15.81640625" style="1" customWidth="1"/>
    <col min="8224" max="8224" width="16.453125" style="1" customWidth="1"/>
    <col min="8225" max="8225" width="16.7265625" style="1" customWidth="1"/>
    <col min="8226" max="8226" width="15.81640625" style="1" customWidth="1"/>
    <col min="8227" max="8227" width="15.453125" style="1" customWidth="1"/>
    <col min="8228" max="8228" width="15.81640625" style="1" customWidth="1"/>
    <col min="8229" max="8229" width="16.7265625" style="1" customWidth="1"/>
    <col min="8230" max="8230" width="14.7265625" style="1" customWidth="1"/>
    <col min="8231" max="8231" width="15.26953125" style="1" customWidth="1"/>
    <col min="8232" max="8232" width="14.7265625" style="1" customWidth="1"/>
    <col min="8233" max="8233" width="10.1796875" style="1"/>
    <col min="8234" max="8234" width="10.1796875" style="1" customWidth="1"/>
    <col min="8235" max="8448" width="10.1796875" style="1"/>
    <col min="8449" max="8449" width="45.7265625" style="1" customWidth="1"/>
    <col min="8450" max="8450" width="9.7265625" style="1" customWidth="1"/>
    <col min="8451" max="8452" width="42.1796875" style="1" customWidth="1"/>
    <col min="8453" max="8453" width="18" style="1" customWidth="1"/>
    <col min="8454" max="8454" width="12.7265625" style="1" customWidth="1"/>
    <col min="8455" max="8455" width="25.7265625" style="1" customWidth="1"/>
    <col min="8456" max="8456" width="12.7265625" style="1" customWidth="1"/>
    <col min="8457" max="8457" width="10.7265625" style="1" customWidth="1"/>
    <col min="8458" max="8459" width="13.54296875" style="1" customWidth="1"/>
    <col min="8460" max="8460" width="4.453125" style="1" customWidth="1"/>
    <col min="8461" max="8461" width="12.453125" style="1" customWidth="1"/>
    <col min="8462" max="8462" width="19.81640625" style="1" customWidth="1"/>
    <col min="8463" max="8463" width="18.54296875" style="1" customWidth="1"/>
    <col min="8464" max="8464" width="15.81640625" style="1" customWidth="1"/>
    <col min="8465" max="8466" width="16.453125" style="1" customWidth="1"/>
    <col min="8467" max="8467" width="16.54296875" style="1" customWidth="1"/>
    <col min="8468" max="8468" width="15.453125" style="1" customWidth="1"/>
    <col min="8469" max="8469" width="14.81640625" style="1" customWidth="1"/>
    <col min="8470" max="8470" width="16.54296875" style="1" customWidth="1"/>
    <col min="8471" max="8471" width="16.81640625" style="1" customWidth="1"/>
    <col min="8472" max="8472" width="16" style="1" customWidth="1"/>
    <col min="8473" max="8473" width="15.26953125" style="1" customWidth="1"/>
    <col min="8474" max="8474" width="17.81640625" style="1" customWidth="1"/>
    <col min="8475" max="8477" width="15.81640625" style="1" customWidth="1"/>
    <col min="8478" max="8478" width="14.7265625" style="1" customWidth="1"/>
    <col min="8479" max="8479" width="15.81640625" style="1" customWidth="1"/>
    <col min="8480" max="8480" width="16.453125" style="1" customWidth="1"/>
    <col min="8481" max="8481" width="16.7265625" style="1" customWidth="1"/>
    <col min="8482" max="8482" width="15.81640625" style="1" customWidth="1"/>
    <col min="8483" max="8483" width="15.453125" style="1" customWidth="1"/>
    <col min="8484" max="8484" width="15.81640625" style="1" customWidth="1"/>
    <col min="8485" max="8485" width="16.7265625" style="1" customWidth="1"/>
    <col min="8486" max="8486" width="14.7265625" style="1" customWidth="1"/>
    <col min="8487" max="8487" width="15.26953125" style="1" customWidth="1"/>
    <col min="8488" max="8488" width="14.7265625" style="1" customWidth="1"/>
    <col min="8489" max="8489" width="10.1796875" style="1"/>
    <col min="8490" max="8490" width="10.1796875" style="1" customWidth="1"/>
    <col min="8491" max="8704" width="10.1796875" style="1"/>
    <col min="8705" max="8705" width="45.7265625" style="1" customWidth="1"/>
    <col min="8706" max="8706" width="9.7265625" style="1" customWidth="1"/>
    <col min="8707" max="8708" width="42.1796875" style="1" customWidth="1"/>
    <col min="8709" max="8709" width="18" style="1" customWidth="1"/>
    <col min="8710" max="8710" width="12.7265625" style="1" customWidth="1"/>
    <col min="8711" max="8711" width="25.7265625" style="1" customWidth="1"/>
    <col min="8712" max="8712" width="12.7265625" style="1" customWidth="1"/>
    <col min="8713" max="8713" width="10.7265625" style="1" customWidth="1"/>
    <col min="8714" max="8715" width="13.54296875" style="1" customWidth="1"/>
    <col min="8716" max="8716" width="4.453125" style="1" customWidth="1"/>
    <col min="8717" max="8717" width="12.453125" style="1" customWidth="1"/>
    <col min="8718" max="8718" width="19.81640625" style="1" customWidth="1"/>
    <col min="8719" max="8719" width="18.54296875" style="1" customWidth="1"/>
    <col min="8720" max="8720" width="15.81640625" style="1" customWidth="1"/>
    <col min="8721" max="8722" width="16.453125" style="1" customWidth="1"/>
    <col min="8723" max="8723" width="16.54296875" style="1" customWidth="1"/>
    <col min="8724" max="8724" width="15.453125" style="1" customWidth="1"/>
    <col min="8725" max="8725" width="14.81640625" style="1" customWidth="1"/>
    <col min="8726" max="8726" width="16.54296875" style="1" customWidth="1"/>
    <col min="8727" max="8727" width="16.81640625" style="1" customWidth="1"/>
    <col min="8728" max="8728" width="16" style="1" customWidth="1"/>
    <col min="8729" max="8729" width="15.26953125" style="1" customWidth="1"/>
    <col min="8730" max="8730" width="17.81640625" style="1" customWidth="1"/>
    <col min="8731" max="8733" width="15.81640625" style="1" customWidth="1"/>
    <col min="8734" max="8734" width="14.7265625" style="1" customWidth="1"/>
    <col min="8735" max="8735" width="15.81640625" style="1" customWidth="1"/>
    <col min="8736" max="8736" width="16.453125" style="1" customWidth="1"/>
    <col min="8737" max="8737" width="16.7265625" style="1" customWidth="1"/>
    <col min="8738" max="8738" width="15.81640625" style="1" customWidth="1"/>
    <col min="8739" max="8739" width="15.453125" style="1" customWidth="1"/>
    <col min="8740" max="8740" width="15.81640625" style="1" customWidth="1"/>
    <col min="8741" max="8741" width="16.7265625" style="1" customWidth="1"/>
    <col min="8742" max="8742" width="14.7265625" style="1" customWidth="1"/>
    <col min="8743" max="8743" width="15.26953125" style="1" customWidth="1"/>
    <col min="8744" max="8744" width="14.7265625" style="1" customWidth="1"/>
    <col min="8745" max="8745" width="10.1796875" style="1"/>
    <col min="8746" max="8746" width="10.1796875" style="1" customWidth="1"/>
    <col min="8747" max="8960" width="10.1796875" style="1"/>
    <col min="8961" max="8961" width="45.7265625" style="1" customWidth="1"/>
    <col min="8962" max="8962" width="9.7265625" style="1" customWidth="1"/>
    <col min="8963" max="8964" width="42.1796875" style="1" customWidth="1"/>
    <col min="8965" max="8965" width="18" style="1" customWidth="1"/>
    <col min="8966" max="8966" width="12.7265625" style="1" customWidth="1"/>
    <col min="8967" max="8967" width="25.7265625" style="1" customWidth="1"/>
    <col min="8968" max="8968" width="12.7265625" style="1" customWidth="1"/>
    <col min="8969" max="8969" width="10.7265625" style="1" customWidth="1"/>
    <col min="8970" max="8971" width="13.54296875" style="1" customWidth="1"/>
    <col min="8972" max="8972" width="4.453125" style="1" customWidth="1"/>
    <col min="8973" max="8973" width="12.453125" style="1" customWidth="1"/>
    <col min="8974" max="8974" width="19.81640625" style="1" customWidth="1"/>
    <col min="8975" max="8975" width="18.54296875" style="1" customWidth="1"/>
    <col min="8976" max="8976" width="15.81640625" style="1" customWidth="1"/>
    <col min="8977" max="8978" width="16.453125" style="1" customWidth="1"/>
    <col min="8979" max="8979" width="16.54296875" style="1" customWidth="1"/>
    <col min="8980" max="8980" width="15.453125" style="1" customWidth="1"/>
    <col min="8981" max="8981" width="14.81640625" style="1" customWidth="1"/>
    <col min="8982" max="8982" width="16.54296875" style="1" customWidth="1"/>
    <col min="8983" max="8983" width="16.81640625" style="1" customWidth="1"/>
    <col min="8984" max="8984" width="16" style="1" customWidth="1"/>
    <col min="8985" max="8985" width="15.26953125" style="1" customWidth="1"/>
    <col min="8986" max="8986" width="17.81640625" style="1" customWidth="1"/>
    <col min="8987" max="8989" width="15.81640625" style="1" customWidth="1"/>
    <col min="8990" max="8990" width="14.7265625" style="1" customWidth="1"/>
    <col min="8991" max="8991" width="15.81640625" style="1" customWidth="1"/>
    <col min="8992" max="8992" width="16.453125" style="1" customWidth="1"/>
    <col min="8993" max="8993" width="16.7265625" style="1" customWidth="1"/>
    <col min="8994" max="8994" width="15.81640625" style="1" customWidth="1"/>
    <col min="8995" max="8995" width="15.453125" style="1" customWidth="1"/>
    <col min="8996" max="8996" width="15.81640625" style="1" customWidth="1"/>
    <col min="8997" max="8997" width="16.7265625" style="1" customWidth="1"/>
    <col min="8998" max="8998" width="14.7265625" style="1" customWidth="1"/>
    <col min="8999" max="8999" width="15.26953125" style="1" customWidth="1"/>
    <col min="9000" max="9000" width="14.7265625" style="1" customWidth="1"/>
    <col min="9001" max="9001" width="10.1796875" style="1"/>
    <col min="9002" max="9002" width="10.1796875" style="1" customWidth="1"/>
    <col min="9003" max="9216" width="10.1796875" style="1"/>
    <col min="9217" max="9217" width="45.7265625" style="1" customWidth="1"/>
    <col min="9218" max="9218" width="9.7265625" style="1" customWidth="1"/>
    <col min="9219" max="9220" width="42.1796875" style="1" customWidth="1"/>
    <col min="9221" max="9221" width="18" style="1" customWidth="1"/>
    <col min="9222" max="9222" width="12.7265625" style="1" customWidth="1"/>
    <col min="9223" max="9223" width="25.7265625" style="1" customWidth="1"/>
    <col min="9224" max="9224" width="12.7265625" style="1" customWidth="1"/>
    <col min="9225" max="9225" width="10.7265625" style="1" customWidth="1"/>
    <col min="9226" max="9227" width="13.54296875" style="1" customWidth="1"/>
    <col min="9228" max="9228" width="4.453125" style="1" customWidth="1"/>
    <col min="9229" max="9229" width="12.453125" style="1" customWidth="1"/>
    <col min="9230" max="9230" width="19.81640625" style="1" customWidth="1"/>
    <col min="9231" max="9231" width="18.54296875" style="1" customWidth="1"/>
    <col min="9232" max="9232" width="15.81640625" style="1" customWidth="1"/>
    <col min="9233" max="9234" width="16.453125" style="1" customWidth="1"/>
    <col min="9235" max="9235" width="16.54296875" style="1" customWidth="1"/>
    <col min="9236" max="9236" width="15.453125" style="1" customWidth="1"/>
    <col min="9237" max="9237" width="14.81640625" style="1" customWidth="1"/>
    <col min="9238" max="9238" width="16.54296875" style="1" customWidth="1"/>
    <col min="9239" max="9239" width="16.81640625" style="1" customWidth="1"/>
    <col min="9240" max="9240" width="16" style="1" customWidth="1"/>
    <col min="9241" max="9241" width="15.26953125" style="1" customWidth="1"/>
    <col min="9242" max="9242" width="17.81640625" style="1" customWidth="1"/>
    <col min="9243" max="9245" width="15.81640625" style="1" customWidth="1"/>
    <col min="9246" max="9246" width="14.7265625" style="1" customWidth="1"/>
    <col min="9247" max="9247" width="15.81640625" style="1" customWidth="1"/>
    <col min="9248" max="9248" width="16.453125" style="1" customWidth="1"/>
    <col min="9249" max="9249" width="16.7265625" style="1" customWidth="1"/>
    <col min="9250" max="9250" width="15.81640625" style="1" customWidth="1"/>
    <col min="9251" max="9251" width="15.453125" style="1" customWidth="1"/>
    <col min="9252" max="9252" width="15.81640625" style="1" customWidth="1"/>
    <col min="9253" max="9253" width="16.7265625" style="1" customWidth="1"/>
    <col min="9254" max="9254" width="14.7265625" style="1" customWidth="1"/>
    <col min="9255" max="9255" width="15.26953125" style="1" customWidth="1"/>
    <col min="9256" max="9256" width="14.7265625" style="1" customWidth="1"/>
    <col min="9257" max="9257" width="10.1796875" style="1"/>
    <col min="9258" max="9258" width="10.1796875" style="1" customWidth="1"/>
    <col min="9259" max="9472" width="10.1796875" style="1"/>
    <col min="9473" max="9473" width="45.7265625" style="1" customWidth="1"/>
    <col min="9474" max="9474" width="9.7265625" style="1" customWidth="1"/>
    <col min="9475" max="9476" width="42.1796875" style="1" customWidth="1"/>
    <col min="9477" max="9477" width="18" style="1" customWidth="1"/>
    <col min="9478" max="9478" width="12.7265625" style="1" customWidth="1"/>
    <col min="9479" max="9479" width="25.7265625" style="1" customWidth="1"/>
    <col min="9480" max="9480" width="12.7265625" style="1" customWidth="1"/>
    <col min="9481" max="9481" width="10.7265625" style="1" customWidth="1"/>
    <col min="9482" max="9483" width="13.54296875" style="1" customWidth="1"/>
    <col min="9484" max="9484" width="4.453125" style="1" customWidth="1"/>
    <col min="9485" max="9485" width="12.453125" style="1" customWidth="1"/>
    <col min="9486" max="9486" width="19.81640625" style="1" customWidth="1"/>
    <col min="9487" max="9487" width="18.54296875" style="1" customWidth="1"/>
    <col min="9488" max="9488" width="15.81640625" style="1" customWidth="1"/>
    <col min="9489" max="9490" width="16.453125" style="1" customWidth="1"/>
    <col min="9491" max="9491" width="16.54296875" style="1" customWidth="1"/>
    <col min="9492" max="9492" width="15.453125" style="1" customWidth="1"/>
    <col min="9493" max="9493" width="14.81640625" style="1" customWidth="1"/>
    <col min="9494" max="9494" width="16.54296875" style="1" customWidth="1"/>
    <col min="9495" max="9495" width="16.81640625" style="1" customWidth="1"/>
    <col min="9496" max="9496" width="16" style="1" customWidth="1"/>
    <col min="9497" max="9497" width="15.26953125" style="1" customWidth="1"/>
    <col min="9498" max="9498" width="17.81640625" style="1" customWidth="1"/>
    <col min="9499" max="9501" width="15.81640625" style="1" customWidth="1"/>
    <col min="9502" max="9502" width="14.7265625" style="1" customWidth="1"/>
    <col min="9503" max="9503" width="15.81640625" style="1" customWidth="1"/>
    <col min="9504" max="9504" width="16.453125" style="1" customWidth="1"/>
    <col min="9505" max="9505" width="16.7265625" style="1" customWidth="1"/>
    <col min="9506" max="9506" width="15.81640625" style="1" customWidth="1"/>
    <col min="9507" max="9507" width="15.453125" style="1" customWidth="1"/>
    <col min="9508" max="9508" width="15.81640625" style="1" customWidth="1"/>
    <col min="9509" max="9509" width="16.7265625" style="1" customWidth="1"/>
    <col min="9510" max="9510" width="14.7265625" style="1" customWidth="1"/>
    <col min="9511" max="9511" width="15.26953125" style="1" customWidth="1"/>
    <col min="9512" max="9512" width="14.7265625" style="1" customWidth="1"/>
    <col min="9513" max="9513" width="10.1796875" style="1"/>
    <col min="9514" max="9514" width="10.1796875" style="1" customWidth="1"/>
    <col min="9515" max="9728" width="10.1796875" style="1"/>
    <col min="9729" max="9729" width="45.7265625" style="1" customWidth="1"/>
    <col min="9730" max="9730" width="9.7265625" style="1" customWidth="1"/>
    <col min="9731" max="9732" width="42.1796875" style="1" customWidth="1"/>
    <col min="9733" max="9733" width="18" style="1" customWidth="1"/>
    <col min="9734" max="9734" width="12.7265625" style="1" customWidth="1"/>
    <col min="9735" max="9735" width="25.7265625" style="1" customWidth="1"/>
    <col min="9736" max="9736" width="12.7265625" style="1" customWidth="1"/>
    <col min="9737" max="9737" width="10.7265625" style="1" customWidth="1"/>
    <col min="9738" max="9739" width="13.54296875" style="1" customWidth="1"/>
    <col min="9740" max="9740" width="4.453125" style="1" customWidth="1"/>
    <col min="9741" max="9741" width="12.453125" style="1" customWidth="1"/>
    <col min="9742" max="9742" width="19.81640625" style="1" customWidth="1"/>
    <col min="9743" max="9743" width="18.54296875" style="1" customWidth="1"/>
    <col min="9744" max="9744" width="15.81640625" style="1" customWidth="1"/>
    <col min="9745" max="9746" width="16.453125" style="1" customWidth="1"/>
    <col min="9747" max="9747" width="16.54296875" style="1" customWidth="1"/>
    <col min="9748" max="9748" width="15.453125" style="1" customWidth="1"/>
    <col min="9749" max="9749" width="14.81640625" style="1" customWidth="1"/>
    <col min="9750" max="9750" width="16.54296875" style="1" customWidth="1"/>
    <col min="9751" max="9751" width="16.81640625" style="1" customWidth="1"/>
    <col min="9752" max="9752" width="16" style="1" customWidth="1"/>
    <col min="9753" max="9753" width="15.26953125" style="1" customWidth="1"/>
    <col min="9754" max="9754" width="17.81640625" style="1" customWidth="1"/>
    <col min="9755" max="9757" width="15.81640625" style="1" customWidth="1"/>
    <col min="9758" max="9758" width="14.7265625" style="1" customWidth="1"/>
    <col min="9759" max="9759" width="15.81640625" style="1" customWidth="1"/>
    <col min="9760" max="9760" width="16.453125" style="1" customWidth="1"/>
    <col min="9761" max="9761" width="16.7265625" style="1" customWidth="1"/>
    <col min="9762" max="9762" width="15.81640625" style="1" customWidth="1"/>
    <col min="9763" max="9763" width="15.453125" style="1" customWidth="1"/>
    <col min="9764" max="9764" width="15.81640625" style="1" customWidth="1"/>
    <col min="9765" max="9765" width="16.7265625" style="1" customWidth="1"/>
    <col min="9766" max="9766" width="14.7265625" style="1" customWidth="1"/>
    <col min="9767" max="9767" width="15.26953125" style="1" customWidth="1"/>
    <col min="9768" max="9768" width="14.7265625" style="1" customWidth="1"/>
    <col min="9769" max="9769" width="10.1796875" style="1"/>
    <col min="9770" max="9770" width="10.1796875" style="1" customWidth="1"/>
    <col min="9771" max="9984" width="10.1796875" style="1"/>
    <col min="9985" max="9985" width="45.7265625" style="1" customWidth="1"/>
    <col min="9986" max="9986" width="9.7265625" style="1" customWidth="1"/>
    <col min="9987" max="9988" width="42.1796875" style="1" customWidth="1"/>
    <col min="9989" max="9989" width="18" style="1" customWidth="1"/>
    <col min="9990" max="9990" width="12.7265625" style="1" customWidth="1"/>
    <col min="9991" max="9991" width="25.7265625" style="1" customWidth="1"/>
    <col min="9992" max="9992" width="12.7265625" style="1" customWidth="1"/>
    <col min="9993" max="9993" width="10.7265625" style="1" customWidth="1"/>
    <col min="9994" max="9995" width="13.54296875" style="1" customWidth="1"/>
    <col min="9996" max="9996" width="4.453125" style="1" customWidth="1"/>
    <col min="9997" max="9997" width="12.453125" style="1" customWidth="1"/>
    <col min="9998" max="9998" width="19.81640625" style="1" customWidth="1"/>
    <col min="9999" max="9999" width="18.54296875" style="1" customWidth="1"/>
    <col min="10000" max="10000" width="15.81640625" style="1" customWidth="1"/>
    <col min="10001" max="10002" width="16.453125" style="1" customWidth="1"/>
    <col min="10003" max="10003" width="16.54296875" style="1" customWidth="1"/>
    <col min="10004" max="10004" width="15.453125" style="1" customWidth="1"/>
    <col min="10005" max="10005" width="14.81640625" style="1" customWidth="1"/>
    <col min="10006" max="10006" width="16.54296875" style="1" customWidth="1"/>
    <col min="10007" max="10007" width="16.81640625" style="1" customWidth="1"/>
    <col min="10008" max="10008" width="16" style="1" customWidth="1"/>
    <col min="10009" max="10009" width="15.26953125" style="1" customWidth="1"/>
    <col min="10010" max="10010" width="17.81640625" style="1" customWidth="1"/>
    <col min="10011" max="10013" width="15.81640625" style="1" customWidth="1"/>
    <col min="10014" max="10014" width="14.7265625" style="1" customWidth="1"/>
    <col min="10015" max="10015" width="15.81640625" style="1" customWidth="1"/>
    <col min="10016" max="10016" width="16.453125" style="1" customWidth="1"/>
    <col min="10017" max="10017" width="16.7265625" style="1" customWidth="1"/>
    <col min="10018" max="10018" width="15.81640625" style="1" customWidth="1"/>
    <col min="10019" max="10019" width="15.453125" style="1" customWidth="1"/>
    <col min="10020" max="10020" width="15.81640625" style="1" customWidth="1"/>
    <col min="10021" max="10021" width="16.7265625" style="1" customWidth="1"/>
    <col min="10022" max="10022" width="14.7265625" style="1" customWidth="1"/>
    <col min="10023" max="10023" width="15.26953125" style="1" customWidth="1"/>
    <col min="10024" max="10024" width="14.7265625" style="1" customWidth="1"/>
    <col min="10025" max="10025" width="10.1796875" style="1"/>
    <col min="10026" max="10026" width="10.1796875" style="1" customWidth="1"/>
    <col min="10027" max="10240" width="10.1796875" style="1"/>
    <col min="10241" max="10241" width="45.7265625" style="1" customWidth="1"/>
    <col min="10242" max="10242" width="9.7265625" style="1" customWidth="1"/>
    <col min="10243" max="10244" width="42.1796875" style="1" customWidth="1"/>
    <col min="10245" max="10245" width="18" style="1" customWidth="1"/>
    <col min="10246" max="10246" width="12.7265625" style="1" customWidth="1"/>
    <col min="10247" max="10247" width="25.7265625" style="1" customWidth="1"/>
    <col min="10248" max="10248" width="12.7265625" style="1" customWidth="1"/>
    <col min="10249" max="10249" width="10.7265625" style="1" customWidth="1"/>
    <col min="10250" max="10251" width="13.54296875" style="1" customWidth="1"/>
    <col min="10252" max="10252" width="4.453125" style="1" customWidth="1"/>
    <col min="10253" max="10253" width="12.453125" style="1" customWidth="1"/>
    <col min="10254" max="10254" width="19.81640625" style="1" customWidth="1"/>
    <col min="10255" max="10255" width="18.54296875" style="1" customWidth="1"/>
    <col min="10256" max="10256" width="15.81640625" style="1" customWidth="1"/>
    <col min="10257" max="10258" width="16.453125" style="1" customWidth="1"/>
    <col min="10259" max="10259" width="16.54296875" style="1" customWidth="1"/>
    <col min="10260" max="10260" width="15.453125" style="1" customWidth="1"/>
    <col min="10261" max="10261" width="14.81640625" style="1" customWidth="1"/>
    <col min="10262" max="10262" width="16.54296875" style="1" customWidth="1"/>
    <col min="10263" max="10263" width="16.81640625" style="1" customWidth="1"/>
    <col min="10264" max="10264" width="16" style="1" customWidth="1"/>
    <col min="10265" max="10265" width="15.26953125" style="1" customWidth="1"/>
    <col min="10266" max="10266" width="17.81640625" style="1" customWidth="1"/>
    <col min="10267" max="10269" width="15.81640625" style="1" customWidth="1"/>
    <col min="10270" max="10270" width="14.7265625" style="1" customWidth="1"/>
    <col min="10271" max="10271" width="15.81640625" style="1" customWidth="1"/>
    <col min="10272" max="10272" width="16.453125" style="1" customWidth="1"/>
    <col min="10273" max="10273" width="16.7265625" style="1" customWidth="1"/>
    <col min="10274" max="10274" width="15.81640625" style="1" customWidth="1"/>
    <col min="10275" max="10275" width="15.453125" style="1" customWidth="1"/>
    <col min="10276" max="10276" width="15.81640625" style="1" customWidth="1"/>
    <col min="10277" max="10277" width="16.7265625" style="1" customWidth="1"/>
    <col min="10278" max="10278" width="14.7265625" style="1" customWidth="1"/>
    <col min="10279" max="10279" width="15.26953125" style="1" customWidth="1"/>
    <col min="10280" max="10280" width="14.7265625" style="1" customWidth="1"/>
    <col min="10281" max="10281" width="10.1796875" style="1"/>
    <col min="10282" max="10282" width="10.1796875" style="1" customWidth="1"/>
    <col min="10283" max="10496" width="10.1796875" style="1"/>
    <col min="10497" max="10497" width="45.7265625" style="1" customWidth="1"/>
    <col min="10498" max="10498" width="9.7265625" style="1" customWidth="1"/>
    <col min="10499" max="10500" width="42.1796875" style="1" customWidth="1"/>
    <col min="10501" max="10501" width="18" style="1" customWidth="1"/>
    <col min="10502" max="10502" width="12.7265625" style="1" customWidth="1"/>
    <col min="10503" max="10503" width="25.7265625" style="1" customWidth="1"/>
    <col min="10504" max="10504" width="12.7265625" style="1" customWidth="1"/>
    <col min="10505" max="10505" width="10.7265625" style="1" customWidth="1"/>
    <col min="10506" max="10507" width="13.54296875" style="1" customWidth="1"/>
    <col min="10508" max="10508" width="4.453125" style="1" customWidth="1"/>
    <col min="10509" max="10509" width="12.453125" style="1" customWidth="1"/>
    <col min="10510" max="10510" width="19.81640625" style="1" customWidth="1"/>
    <col min="10511" max="10511" width="18.54296875" style="1" customWidth="1"/>
    <col min="10512" max="10512" width="15.81640625" style="1" customWidth="1"/>
    <col min="10513" max="10514" width="16.453125" style="1" customWidth="1"/>
    <col min="10515" max="10515" width="16.54296875" style="1" customWidth="1"/>
    <col min="10516" max="10516" width="15.453125" style="1" customWidth="1"/>
    <col min="10517" max="10517" width="14.81640625" style="1" customWidth="1"/>
    <col min="10518" max="10518" width="16.54296875" style="1" customWidth="1"/>
    <col min="10519" max="10519" width="16.81640625" style="1" customWidth="1"/>
    <col min="10520" max="10520" width="16" style="1" customWidth="1"/>
    <col min="10521" max="10521" width="15.26953125" style="1" customWidth="1"/>
    <col min="10522" max="10522" width="17.81640625" style="1" customWidth="1"/>
    <col min="10523" max="10525" width="15.81640625" style="1" customWidth="1"/>
    <col min="10526" max="10526" width="14.7265625" style="1" customWidth="1"/>
    <col min="10527" max="10527" width="15.81640625" style="1" customWidth="1"/>
    <col min="10528" max="10528" width="16.453125" style="1" customWidth="1"/>
    <col min="10529" max="10529" width="16.7265625" style="1" customWidth="1"/>
    <col min="10530" max="10530" width="15.81640625" style="1" customWidth="1"/>
    <col min="10531" max="10531" width="15.453125" style="1" customWidth="1"/>
    <col min="10532" max="10532" width="15.81640625" style="1" customWidth="1"/>
    <col min="10533" max="10533" width="16.7265625" style="1" customWidth="1"/>
    <col min="10534" max="10534" width="14.7265625" style="1" customWidth="1"/>
    <col min="10535" max="10535" width="15.26953125" style="1" customWidth="1"/>
    <col min="10536" max="10536" width="14.7265625" style="1" customWidth="1"/>
    <col min="10537" max="10537" width="10.1796875" style="1"/>
    <col min="10538" max="10538" width="10.1796875" style="1" customWidth="1"/>
    <col min="10539" max="10752" width="10.1796875" style="1"/>
    <col min="10753" max="10753" width="45.7265625" style="1" customWidth="1"/>
    <col min="10754" max="10754" width="9.7265625" style="1" customWidth="1"/>
    <col min="10755" max="10756" width="42.1796875" style="1" customWidth="1"/>
    <col min="10757" max="10757" width="18" style="1" customWidth="1"/>
    <col min="10758" max="10758" width="12.7265625" style="1" customWidth="1"/>
    <col min="10759" max="10759" width="25.7265625" style="1" customWidth="1"/>
    <col min="10760" max="10760" width="12.7265625" style="1" customWidth="1"/>
    <col min="10761" max="10761" width="10.7265625" style="1" customWidth="1"/>
    <col min="10762" max="10763" width="13.54296875" style="1" customWidth="1"/>
    <col min="10764" max="10764" width="4.453125" style="1" customWidth="1"/>
    <col min="10765" max="10765" width="12.453125" style="1" customWidth="1"/>
    <col min="10766" max="10766" width="19.81640625" style="1" customWidth="1"/>
    <col min="10767" max="10767" width="18.54296875" style="1" customWidth="1"/>
    <col min="10768" max="10768" width="15.81640625" style="1" customWidth="1"/>
    <col min="10769" max="10770" width="16.453125" style="1" customWidth="1"/>
    <col min="10771" max="10771" width="16.54296875" style="1" customWidth="1"/>
    <col min="10772" max="10772" width="15.453125" style="1" customWidth="1"/>
    <col min="10773" max="10773" width="14.81640625" style="1" customWidth="1"/>
    <col min="10774" max="10774" width="16.54296875" style="1" customWidth="1"/>
    <col min="10775" max="10775" width="16.81640625" style="1" customWidth="1"/>
    <col min="10776" max="10776" width="16" style="1" customWidth="1"/>
    <col min="10777" max="10777" width="15.26953125" style="1" customWidth="1"/>
    <col min="10778" max="10778" width="17.81640625" style="1" customWidth="1"/>
    <col min="10779" max="10781" width="15.81640625" style="1" customWidth="1"/>
    <col min="10782" max="10782" width="14.7265625" style="1" customWidth="1"/>
    <col min="10783" max="10783" width="15.81640625" style="1" customWidth="1"/>
    <col min="10784" max="10784" width="16.453125" style="1" customWidth="1"/>
    <col min="10785" max="10785" width="16.7265625" style="1" customWidth="1"/>
    <col min="10786" max="10786" width="15.81640625" style="1" customWidth="1"/>
    <col min="10787" max="10787" width="15.453125" style="1" customWidth="1"/>
    <col min="10788" max="10788" width="15.81640625" style="1" customWidth="1"/>
    <col min="10789" max="10789" width="16.7265625" style="1" customWidth="1"/>
    <col min="10790" max="10790" width="14.7265625" style="1" customWidth="1"/>
    <col min="10791" max="10791" width="15.26953125" style="1" customWidth="1"/>
    <col min="10792" max="10792" width="14.7265625" style="1" customWidth="1"/>
    <col min="10793" max="10793" width="10.1796875" style="1"/>
    <col min="10794" max="10794" width="10.1796875" style="1" customWidth="1"/>
    <col min="10795" max="11008" width="10.1796875" style="1"/>
    <col min="11009" max="11009" width="45.7265625" style="1" customWidth="1"/>
    <col min="11010" max="11010" width="9.7265625" style="1" customWidth="1"/>
    <col min="11011" max="11012" width="42.1796875" style="1" customWidth="1"/>
    <col min="11013" max="11013" width="18" style="1" customWidth="1"/>
    <col min="11014" max="11014" width="12.7265625" style="1" customWidth="1"/>
    <col min="11015" max="11015" width="25.7265625" style="1" customWidth="1"/>
    <col min="11016" max="11016" width="12.7265625" style="1" customWidth="1"/>
    <col min="11017" max="11017" width="10.7265625" style="1" customWidth="1"/>
    <col min="11018" max="11019" width="13.54296875" style="1" customWidth="1"/>
    <col min="11020" max="11020" width="4.453125" style="1" customWidth="1"/>
    <col min="11021" max="11021" width="12.453125" style="1" customWidth="1"/>
    <col min="11022" max="11022" width="19.81640625" style="1" customWidth="1"/>
    <col min="11023" max="11023" width="18.54296875" style="1" customWidth="1"/>
    <col min="11024" max="11024" width="15.81640625" style="1" customWidth="1"/>
    <col min="11025" max="11026" width="16.453125" style="1" customWidth="1"/>
    <col min="11027" max="11027" width="16.54296875" style="1" customWidth="1"/>
    <col min="11028" max="11028" width="15.453125" style="1" customWidth="1"/>
    <col min="11029" max="11029" width="14.81640625" style="1" customWidth="1"/>
    <col min="11030" max="11030" width="16.54296875" style="1" customWidth="1"/>
    <col min="11031" max="11031" width="16.81640625" style="1" customWidth="1"/>
    <col min="11032" max="11032" width="16" style="1" customWidth="1"/>
    <col min="11033" max="11033" width="15.26953125" style="1" customWidth="1"/>
    <col min="11034" max="11034" width="17.81640625" style="1" customWidth="1"/>
    <col min="11035" max="11037" width="15.81640625" style="1" customWidth="1"/>
    <col min="11038" max="11038" width="14.7265625" style="1" customWidth="1"/>
    <col min="11039" max="11039" width="15.81640625" style="1" customWidth="1"/>
    <col min="11040" max="11040" width="16.453125" style="1" customWidth="1"/>
    <col min="11041" max="11041" width="16.7265625" style="1" customWidth="1"/>
    <col min="11042" max="11042" width="15.81640625" style="1" customWidth="1"/>
    <col min="11043" max="11043" width="15.453125" style="1" customWidth="1"/>
    <col min="11044" max="11044" width="15.81640625" style="1" customWidth="1"/>
    <col min="11045" max="11045" width="16.7265625" style="1" customWidth="1"/>
    <col min="11046" max="11046" width="14.7265625" style="1" customWidth="1"/>
    <col min="11047" max="11047" width="15.26953125" style="1" customWidth="1"/>
    <col min="11048" max="11048" width="14.7265625" style="1" customWidth="1"/>
    <col min="11049" max="11049" width="10.1796875" style="1"/>
    <col min="11050" max="11050" width="10.1796875" style="1" customWidth="1"/>
    <col min="11051" max="11264" width="10.1796875" style="1"/>
    <col min="11265" max="11265" width="45.7265625" style="1" customWidth="1"/>
    <col min="11266" max="11266" width="9.7265625" style="1" customWidth="1"/>
    <col min="11267" max="11268" width="42.1796875" style="1" customWidth="1"/>
    <col min="11269" max="11269" width="18" style="1" customWidth="1"/>
    <col min="11270" max="11270" width="12.7265625" style="1" customWidth="1"/>
    <col min="11271" max="11271" width="25.7265625" style="1" customWidth="1"/>
    <col min="11272" max="11272" width="12.7265625" style="1" customWidth="1"/>
    <col min="11273" max="11273" width="10.7265625" style="1" customWidth="1"/>
    <col min="11274" max="11275" width="13.54296875" style="1" customWidth="1"/>
    <col min="11276" max="11276" width="4.453125" style="1" customWidth="1"/>
    <col min="11277" max="11277" width="12.453125" style="1" customWidth="1"/>
    <col min="11278" max="11278" width="19.81640625" style="1" customWidth="1"/>
    <col min="11279" max="11279" width="18.54296875" style="1" customWidth="1"/>
    <col min="11280" max="11280" width="15.81640625" style="1" customWidth="1"/>
    <col min="11281" max="11282" width="16.453125" style="1" customWidth="1"/>
    <col min="11283" max="11283" width="16.54296875" style="1" customWidth="1"/>
    <col min="11284" max="11284" width="15.453125" style="1" customWidth="1"/>
    <col min="11285" max="11285" width="14.81640625" style="1" customWidth="1"/>
    <col min="11286" max="11286" width="16.54296875" style="1" customWidth="1"/>
    <col min="11287" max="11287" width="16.81640625" style="1" customWidth="1"/>
    <col min="11288" max="11288" width="16" style="1" customWidth="1"/>
    <col min="11289" max="11289" width="15.26953125" style="1" customWidth="1"/>
    <col min="11290" max="11290" width="17.81640625" style="1" customWidth="1"/>
    <col min="11291" max="11293" width="15.81640625" style="1" customWidth="1"/>
    <col min="11294" max="11294" width="14.7265625" style="1" customWidth="1"/>
    <col min="11295" max="11295" width="15.81640625" style="1" customWidth="1"/>
    <col min="11296" max="11296" width="16.453125" style="1" customWidth="1"/>
    <col min="11297" max="11297" width="16.7265625" style="1" customWidth="1"/>
    <col min="11298" max="11298" width="15.81640625" style="1" customWidth="1"/>
    <col min="11299" max="11299" width="15.453125" style="1" customWidth="1"/>
    <col min="11300" max="11300" width="15.81640625" style="1" customWidth="1"/>
    <col min="11301" max="11301" width="16.7265625" style="1" customWidth="1"/>
    <col min="11302" max="11302" width="14.7265625" style="1" customWidth="1"/>
    <col min="11303" max="11303" width="15.26953125" style="1" customWidth="1"/>
    <col min="11304" max="11304" width="14.7265625" style="1" customWidth="1"/>
    <col min="11305" max="11305" width="10.1796875" style="1"/>
    <col min="11306" max="11306" width="10.1796875" style="1" customWidth="1"/>
    <col min="11307" max="11520" width="10.1796875" style="1"/>
    <col min="11521" max="11521" width="45.7265625" style="1" customWidth="1"/>
    <col min="11522" max="11522" width="9.7265625" style="1" customWidth="1"/>
    <col min="11523" max="11524" width="42.1796875" style="1" customWidth="1"/>
    <col min="11525" max="11525" width="18" style="1" customWidth="1"/>
    <col min="11526" max="11526" width="12.7265625" style="1" customWidth="1"/>
    <col min="11527" max="11527" width="25.7265625" style="1" customWidth="1"/>
    <col min="11528" max="11528" width="12.7265625" style="1" customWidth="1"/>
    <col min="11529" max="11529" width="10.7265625" style="1" customWidth="1"/>
    <col min="11530" max="11531" width="13.54296875" style="1" customWidth="1"/>
    <col min="11532" max="11532" width="4.453125" style="1" customWidth="1"/>
    <col min="11533" max="11533" width="12.453125" style="1" customWidth="1"/>
    <col min="11534" max="11534" width="19.81640625" style="1" customWidth="1"/>
    <col min="11535" max="11535" width="18.54296875" style="1" customWidth="1"/>
    <col min="11536" max="11536" width="15.81640625" style="1" customWidth="1"/>
    <col min="11537" max="11538" width="16.453125" style="1" customWidth="1"/>
    <col min="11539" max="11539" width="16.54296875" style="1" customWidth="1"/>
    <col min="11540" max="11540" width="15.453125" style="1" customWidth="1"/>
    <col min="11541" max="11541" width="14.81640625" style="1" customWidth="1"/>
    <col min="11542" max="11542" width="16.54296875" style="1" customWidth="1"/>
    <col min="11543" max="11543" width="16.81640625" style="1" customWidth="1"/>
    <col min="11544" max="11544" width="16" style="1" customWidth="1"/>
    <col min="11545" max="11545" width="15.26953125" style="1" customWidth="1"/>
    <col min="11546" max="11546" width="17.81640625" style="1" customWidth="1"/>
    <col min="11547" max="11549" width="15.81640625" style="1" customWidth="1"/>
    <col min="11550" max="11550" width="14.7265625" style="1" customWidth="1"/>
    <col min="11551" max="11551" width="15.81640625" style="1" customWidth="1"/>
    <col min="11552" max="11552" width="16.453125" style="1" customWidth="1"/>
    <col min="11553" max="11553" width="16.7265625" style="1" customWidth="1"/>
    <col min="11554" max="11554" width="15.81640625" style="1" customWidth="1"/>
    <col min="11555" max="11555" width="15.453125" style="1" customWidth="1"/>
    <col min="11556" max="11556" width="15.81640625" style="1" customWidth="1"/>
    <col min="11557" max="11557" width="16.7265625" style="1" customWidth="1"/>
    <col min="11558" max="11558" width="14.7265625" style="1" customWidth="1"/>
    <col min="11559" max="11559" width="15.26953125" style="1" customWidth="1"/>
    <col min="11560" max="11560" width="14.7265625" style="1" customWidth="1"/>
    <col min="11561" max="11561" width="10.1796875" style="1"/>
    <col min="11562" max="11562" width="10.1796875" style="1" customWidth="1"/>
    <col min="11563" max="11776" width="10.1796875" style="1"/>
    <col min="11777" max="11777" width="45.7265625" style="1" customWidth="1"/>
    <col min="11778" max="11778" width="9.7265625" style="1" customWidth="1"/>
    <col min="11779" max="11780" width="42.1796875" style="1" customWidth="1"/>
    <col min="11781" max="11781" width="18" style="1" customWidth="1"/>
    <col min="11782" max="11782" width="12.7265625" style="1" customWidth="1"/>
    <col min="11783" max="11783" width="25.7265625" style="1" customWidth="1"/>
    <col min="11784" max="11784" width="12.7265625" style="1" customWidth="1"/>
    <col min="11785" max="11785" width="10.7265625" style="1" customWidth="1"/>
    <col min="11786" max="11787" width="13.54296875" style="1" customWidth="1"/>
    <col min="11788" max="11788" width="4.453125" style="1" customWidth="1"/>
    <col min="11789" max="11789" width="12.453125" style="1" customWidth="1"/>
    <col min="11790" max="11790" width="19.81640625" style="1" customWidth="1"/>
    <col min="11791" max="11791" width="18.54296875" style="1" customWidth="1"/>
    <col min="11792" max="11792" width="15.81640625" style="1" customWidth="1"/>
    <col min="11793" max="11794" width="16.453125" style="1" customWidth="1"/>
    <col min="11795" max="11795" width="16.54296875" style="1" customWidth="1"/>
    <col min="11796" max="11796" width="15.453125" style="1" customWidth="1"/>
    <col min="11797" max="11797" width="14.81640625" style="1" customWidth="1"/>
    <col min="11798" max="11798" width="16.54296875" style="1" customWidth="1"/>
    <col min="11799" max="11799" width="16.81640625" style="1" customWidth="1"/>
    <col min="11800" max="11800" width="16" style="1" customWidth="1"/>
    <col min="11801" max="11801" width="15.26953125" style="1" customWidth="1"/>
    <col min="11802" max="11802" width="17.81640625" style="1" customWidth="1"/>
    <col min="11803" max="11805" width="15.81640625" style="1" customWidth="1"/>
    <col min="11806" max="11806" width="14.7265625" style="1" customWidth="1"/>
    <col min="11807" max="11807" width="15.81640625" style="1" customWidth="1"/>
    <col min="11808" max="11808" width="16.453125" style="1" customWidth="1"/>
    <col min="11809" max="11809" width="16.7265625" style="1" customWidth="1"/>
    <col min="11810" max="11810" width="15.81640625" style="1" customWidth="1"/>
    <col min="11811" max="11811" width="15.453125" style="1" customWidth="1"/>
    <col min="11812" max="11812" width="15.81640625" style="1" customWidth="1"/>
    <col min="11813" max="11813" width="16.7265625" style="1" customWidth="1"/>
    <col min="11814" max="11814" width="14.7265625" style="1" customWidth="1"/>
    <col min="11815" max="11815" width="15.26953125" style="1" customWidth="1"/>
    <col min="11816" max="11816" width="14.7265625" style="1" customWidth="1"/>
    <col min="11817" max="11817" width="10.1796875" style="1"/>
    <col min="11818" max="11818" width="10.1796875" style="1" customWidth="1"/>
    <col min="11819" max="12032" width="10.1796875" style="1"/>
    <col min="12033" max="12033" width="45.7265625" style="1" customWidth="1"/>
    <col min="12034" max="12034" width="9.7265625" style="1" customWidth="1"/>
    <col min="12035" max="12036" width="42.1796875" style="1" customWidth="1"/>
    <col min="12037" max="12037" width="18" style="1" customWidth="1"/>
    <col min="12038" max="12038" width="12.7265625" style="1" customWidth="1"/>
    <col min="12039" max="12039" width="25.7265625" style="1" customWidth="1"/>
    <col min="12040" max="12040" width="12.7265625" style="1" customWidth="1"/>
    <col min="12041" max="12041" width="10.7265625" style="1" customWidth="1"/>
    <col min="12042" max="12043" width="13.54296875" style="1" customWidth="1"/>
    <col min="12044" max="12044" width="4.453125" style="1" customWidth="1"/>
    <col min="12045" max="12045" width="12.453125" style="1" customWidth="1"/>
    <col min="12046" max="12046" width="19.81640625" style="1" customWidth="1"/>
    <col min="12047" max="12047" width="18.54296875" style="1" customWidth="1"/>
    <col min="12048" max="12048" width="15.81640625" style="1" customWidth="1"/>
    <col min="12049" max="12050" width="16.453125" style="1" customWidth="1"/>
    <col min="12051" max="12051" width="16.54296875" style="1" customWidth="1"/>
    <col min="12052" max="12052" width="15.453125" style="1" customWidth="1"/>
    <col min="12053" max="12053" width="14.81640625" style="1" customWidth="1"/>
    <col min="12054" max="12054" width="16.54296875" style="1" customWidth="1"/>
    <col min="12055" max="12055" width="16.81640625" style="1" customWidth="1"/>
    <col min="12056" max="12056" width="16" style="1" customWidth="1"/>
    <col min="12057" max="12057" width="15.26953125" style="1" customWidth="1"/>
    <col min="12058" max="12058" width="17.81640625" style="1" customWidth="1"/>
    <col min="12059" max="12061" width="15.81640625" style="1" customWidth="1"/>
    <col min="12062" max="12062" width="14.7265625" style="1" customWidth="1"/>
    <col min="12063" max="12063" width="15.81640625" style="1" customWidth="1"/>
    <col min="12064" max="12064" width="16.453125" style="1" customWidth="1"/>
    <col min="12065" max="12065" width="16.7265625" style="1" customWidth="1"/>
    <col min="12066" max="12066" width="15.81640625" style="1" customWidth="1"/>
    <col min="12067" max="12067" width="15.453125" style="1" customWidth="1"/>
    <col min="12068" max="12068" width="15.81640625" style="1" customWidth="1"/>
    <col min="12069" max="12069" width="16.7265625" style="1" customWidth="1"/>
    <col min="12070" max="12070" width="14.7265625" style="1" customWidth="1"/>
    <col min="12071" max="12071" width="15.26953125" style="1" customWidth="1"/>
    <col min="12072" max="12072" width="14.7265625" style="1" customWidth="1"/>
    <col min="12073" max="12073" width="10.1796875" style="1"/>
    <col min="12074" max="12074" width="10.1796875" style="1" customWidth="1"/>
    <col min="12075" max="12288" width="10.1796875" style="1"/>
    <col min="12289" max="12289" width="45.7265625" style="1" customWidth="1"/>
    <col min="12290" max="12290" width="9.7265625" style="1" customWidth="1"/>
    <col min="12291" max="12292" width="42.1796875" style="1" customWidth="1"/>
    <col min="12293" max="12293" width="18" style="1" customWidth="1"/>
    <col min="12294" max="12294" width="12.7265625" style="1" customWidth="1"/>
    <col min="12295" max="12295" width="25.7265625" style="1" customWidth="1"/>
    <col min="12296" max="12296" width="12.7265625" style="1" customWidth="1"/>
    <col min="12297" max="12297" width="10.7265625" style="1" customWidth="1"/>
    <col min="12298" max="12299" width="13.54296875" style="1" customWidth="1"/>
    <col min="12300" max="12300" width="4.453125" style="1" customWidth="1"/>
    <col min="12301" max="12301" width="12.453125" style="1" customWidth="1"/>
    <col min="12302" max="12302" width="19.81640625" style="1" customWidth="1"/>
    <col min="12303" max="12303" width="18.54296875" style="1" customWidth="1"/>
    <col min="12304" max="12304" width="15.81640625" style="1" customWidth="1"/>
    <col min="12305" max="12306" width="16.453125" style="1" customWidth="1"/>
    <col min="12307" max="12307" width="16.54296875" style="1" customWidth="1"/>
    <col min="12308" max="12308" width="15.453125" style="1" customWidth="1"/>
    <col min="12309" max="12309" width="14.81640625" style="1" customWidth="1"/>
    <col min="12310" max="12310" width="16.54296875" style="1" customWidth="1"/>
    <col min="12311" max="12311" width="16.81640625" style="1" customWidth="1"/>
    <col min="12312" max="12312" width="16" style="1" customWidth="1"/>
    <col min="12313" max="12313" width="15.26953125" style="1" customWidth="1"/>
    <col min="12314" max="12314" width="17.81640625" style="1" customWidth="1"/>
    <col min="12315" max="12317" width="15.81640625" style="1" customWidth="1"/>
    <col min="12318" max="12318" width="14.7265625" style="1" customWidth="1"/>
    <col min="12319" max="12319" width="15.81640625" style="1" customWidth="1"/>
    <col min="12320" max="12320" width="16.453125" style="1" customWidth="1"/>
    <col min="12321" max="12321" width="16.7265625" style="1" customWidth="1"/>
    <col min="12322" max="12322" width="15.81640625" style="1" customWidth="1"/>
    <col min="12323" max="12323" width="15.453125" style="1" customWidth="1"/>
    <col min="12324" max="12324" width="15.81640625" style="1" customWidth="1"/>
    <col min="12325" max="12325" width="16.7265625" style="1" customWidth="1"/>
    <col min="12326" max="12326" width="14.7265625" style="1" customWidth="1"/>
    <col min="12327" max="12327" width="15.26953125" style="1" customWidth="1"/>
    <col min="12328" max="12328" width="14.7265625" style="1" customWidth="1"/>
    <col min="12329" max="12329" width="10.1796875" style="1"/>
    <col min="12330" max="12330" width="10.1796875" style="1" customWidth="1"/>
    <col min="12331" max="12544" width="10.1796875" style="1"/>
    <col min="12545" max="12545" width="45.7265625" style="1" customWidth="1"/>
    <col min="12546" max="12546" width="9.7265625" style="1" customWidth="1"/>
    <col min="12547" max="12548" width="42.1796875" style="1" customWidth="1"/>
    <col min="12549" max="12549" width="18" style="1" customWidth="1"/>
    <col min="12550" max="12550" width="12.7265625" style="1" customWidth="1"/>
    <col min="12551" max="12551" width="25.7265625" style="1" customWidth="1"/>
    <col min="12552" max="12552" width="12.7265625" style="1" customWidth="1"/>
    <col min="12553" max="12553" width="10.7265625" style="1" customWidth="1"/>
    <col min="12554" max="12555" width="13.54296875" style="1" customWidth="1"/>
    <col min="12556" max="12556" width="4.453125" style="1" customWidth="1"/>
    <col min="12557" max="12557" width="12.453125" style="1" customWidth="1"/>
    <col min="12558" max="12558" width="19.81640625" style="1" customWidth="1"/>
    <col min="12559" max="12559" width="18.54296875" style="1" customWidth="1"/>
    <col min="12560" max="12560" width="15.81640625" style="1" customWidth="1"/>
    <col min="12561" max="12562" width="16.453125" style="1" customWidth="1"/>
    <col min="12563" max="12563" width="16.54296875" style="1" customWidth="1"/>
    <col min="12564" max="12564" width="15.453125" style="1" customWidth="1"/>
    <col min="12565" max="12565" width="14.81640625" style="1" customWidth="1"/>
    <col min="12566" max="12566" width="16.54296875" style="1" customWidth="1"/>
    <col min="12567" max="12567" width="16.81640625" style="1" customWidth="1"/>
    <col min="12568" max="12568" width="16" style="1" customWidth="1"/>
    <col min="12569" max="12569" width="15.26953125" style="1" customWidth="1"/>
    <col min="12570" max="12570" width="17.81640625" style="1" customWidth="1"/>
    <col min="12571" max="12573" width="15.81640625" style="1" customWidth="1"/>
    <col min="12574" max="12574" width="14.7265625" style="1" customWidth="1"/>
    <col min="12575" max="12575" width="15.81640625" style="1" customWidth="1"/>
    <col min="12576" max="12576" width="16.453125" style="1" customWidth="1"/>
    <col min="12577" max="12577" width="16.7265625" style="1" customWidth="1"/>
    <col min="12578" max="12578" width="15.81640625" style="1" customWidth="1"/>
    <col min="12579" max="12579" width="15.453125" style="1" customWidth="1"/>
    <col min="12580" max="12580" width="15.81640625" style="1" customWidth="1"/>
    <col min="12581" max="12581" width="16.7265625" style="1" customWidth="1"/>
    <col min="12582" max="12582" width="14.7265625" style="1" customWidth="1"/>
    <col min="12583" max="12583" width="15.26953125" style="1" customWidth="1"/>
    <col min="12584" max="12584" width="14.7265625" style="1" customWidth="1"/>
    <col min="12585" max="12585" width="10.1796875" style="1"/>
    <col min="12586" max="12586" width="10.1796875" style="1" customWidth="1"/>
    <col min="12587" max="12800" width="10.1796875" style="1"/>
    <col min="12801" max="12801" width="45.7265625" style="1" customWidth="1"/>
    <col min="12802" max="12802" width="9.7265625" style="1" customWidth="1"/>
    <col min="12803" max="12804" width="42.1796875" style="1" customWidth="1"/>
    <col min="12805" max="12805" width="18" style="1" customWidth="1"/>
    <col min="12806" max="12806" width="12.7265625" style="1" customWidth="1"/>
    <col min="12807" max="12807" width="25.7265625" style="1" customWidth="1"/>
    <col min="12808" max="12808" width="12.7265625" style="1" customWidth="1"/>
    <col min="12809" max="12809" width="10.7265625" style="1" customWidth="1"/>
    <col min="12810" max="12811" width="13.54296875" style="1" customWidth="1"/>
    <col min="12812" max="12812" width="4.453125" style="1" customWidth="1"/>
    <col min="12813" max="12813" width="12.453125" style="1" customWidth="1"/>
    <col min="12814" max="12814" width="19.81640625" style="1" customWidth="1"/>
    <col min="12815" max="12815" width="18.54296875" style="1" customWidth="1"/>
    <col min="12816" max="12816" width="15.81640625" style="1" customWidth="1"/>
    <col min="12817" max="12818" width="16.453125" style="1" customWidth="1"/>
    <col min="12819" max="12819" width="16.54296875" style="1" customWidth="1"/>
    <col min="12820" max="12820" width="15.453125" style="1" customWidth="1"/>
    <col min="12821" max="12821" width="14.81640625" style="1" customWidth="1"/>
    <col min="12822" max="12822" width="16.54296875" style="1" customWidth="1"/>
    <col min="12823" max="12823" width="16.81640625" style="1" customWidth="1"/>
    <col min="12824" max="12824" width="16" style="1" customWidth="1"/>
    <col min="12825" max="12825" width="15.26953125" style="1" customWidth="1"/>
    <col min="12826" max="12826" width="17.81640625" style="1" customWidth="1"/>
    <col min="12827" max="12829" width="15.81640625" style="1" customWidth="1"/>
    <col min="12830" max="12830" width="14.7265625" style="1" customWidth="1"/>
    <col min="12831" max="12831" width="15.81640625" style="1" customWidth="1"/>
    <col min="12832" max="12832" width="16.453125" style="1" customWidth="1"/>
    <col min="12833" max="12833" width="16.7265625" style="1" customWidth="1"/>
    <col min="12834" max="12834" width="15.81640625" style="1" customWidth="1"/>
    <col min="12835" max="12835" width="15.453125" style="1" customWidth="1"/>
    <col min="12836" max="12836" width="15.81640625" style="1" customWidth="1"/>
    <col min="12837" max="12837" width="16.7265625" style="1" customWidth="1"/>
    <col min="12838" max="12838" width="14.7265625" style="1" customWidth="1"/>
    <col min="12839" max="12839" width="15.26953125" style="1" customWidth="1"/>
    <col min="12840" max="12840" width="14.7265625" style="1" customWidth="1"/>
    <col min="12841" max="12841" width="10.1796875" style="1"/>
    <col min="12842" max="12842" width="10.1796875" style="1" customWidth="1"/>
    <col min="12843" max="13056" width="10.1796875" style="1"/>
    <col min="13057" max="13057" width="45.7265625" style="1" customWidth="1"/>
    <col min="13058" max="13058" width="9.7265625" style="1" customWidth="1"/>
    <col min="13059" max="13060" width="42.1796875" style="1" customWidth="1"/>
    <col min="13061" max="13061" width="18" style="1" customWidth="1"/>
    <col min="13062" max="13062" width="12.7265625" style="1" customWidth="1"/>
    <col min="13063" max="13063" width="25.7265625" style="1" customWidth="1"/>
    <col min="13064" max="13064" width="12.7265625" style="1" customWidth="1"/>
    <col min="13065" max="13065" width="10.7265625" style="1" customWidth="1"/>
    <col min="13066" max="13067" width="13.54296875" style="1" customWidth="1"/>
    <col min="13068" max="13068" width="4.453125" style="1" customWidth="1"/>
    <col min="13069" max="13069" width="12.453125" style="1" customWidth="1"/>
    <col min="13070" max="13070" width="19.81640625" style="1" customWidth="1"/>
    <col min="13071" max="13071" width="18.54296875" style="1" customWidth="1"/>
    <col min="13072" max="13072" width="15.81640625" style="1" customWidth="1"/>
    <col min="13073" max="13074" width="16.453125" style="1" customWidth="1"/>
    <col min="13075" max="13075" width="16.54296875" style="1" customWidth="1"/>
    <col min="13076" max="13076" width="15.453125" style="1" customWidth="1"/>
    <col min="13077" max="13077" width="14.81640625" style="1" customWidth="1"/>
    <col min="13078" max="13078" width="16.54296875" style="1" customWidth="1"/>
    <col min="13079" max="13079" width="16.81640625" style="1" customWidth="1"/>
    <col min="13080" max="13080" width="16" style="1" customWidth="1"/>
    <col min="13081" max="13081" width="15.26953125" style="1" customWidth="1"/>
    <col min="13082" max="13082" width="17.81640625" style="1" customWidth="1"/>
    <col min="13083" max="13085" width="15.81640625" style="1" customWidth="1"/>
    <col min="13086" max="13086" width="14.7265625" style="1" customWidth="1"/>
    <col min="13087" max="13087" width="15.81640625" style="1" customWidth="1"/>
    <col min="13088" max="13088" width="16.453125" style="1" customWidth="1"/>
    <col min="13089" max="13089" width="16.7265625" style="1" customWidth="1"/>
    <col min="13090" max="13090" width="15.81640625" style="1" customWidth="1"/>
    <col min="13091" max="13091" width="15.453125" style="1" customWidth="1"/>
    <col min="13092" max="13092" width="15.81640625" style="1" customWidth="1"/>
    <col min="13093" max="13093" width="16.7265625" style="1" customWidth="1"/>
    <col min="13094" max="13094" width="14.7265625" style="1" customWidth="1"/>
    <col min="13095" max="13095" width="15.26953125" style="1" customWidth="1"/>
    <col min="13096" max="13096" width="14.7265625" style="1" customWidth="1"/>
    <col min="13097" max="13097" width="10.1796875" style="1"/>
    <col min="13098" max="13098" width="10.1796875" style="1" customWidth="1"/>
    <col min="13099" max="13312" width="10.1796875" style="1"/>
    <col min="13313" max="13313" width="45.7265625" style="1" customWidth="1"/>
    <col min="13314" max="13314" width="9.7265625" style="1" customWidth="1"/>
    <col min="13315" max="13316" width="42.1796875" style="1" customWidth="1"/>
    <col min="13317" max="13317" width="18" style="1" customWidth="1"/>
    <col min="13318" max="13318" width="12.7265625" style="1" customWidth="1"/>
    <col min="13319" max="13319" width="25.7265625" style="1" customWidth="1"/>
    <col min="13320" max="13320" width="12.7265625" style="1" customWidth="1"/>
    <col min="13321" max="13321" width="10.7265625" style="1" customWidth="1"/>
    <col min="13322" max="13323" width="13.54296875" style="1" customWidth="1"/>
    <col min="13324" max="13324" width="4.453125" style="1" customWidth="1"/>
    <col min="13325" max="13325" width="12.453125" style="1" customWidth="1"/>
    <col min="13326" max="13326" width="19.81640625" style="1" customWidth="1"/>
    <col min="13327" max="13327" width="18.54296875" style="1" customWidth="1"/>
    <col min="13328" max="13328" width="15.81640625" style="1" customWidth="1"/>
    <col min="13329" max="13330" width="16.453125" style="1" customWidth="1"/>
    <col min="13331" max="13331" width="16.54296875" style="1" customWidth="1"/>
    <col min="13332" max="13332" width="15.453125" style="1" customWidth="1"/>
    <col min="13333" max="13333" width="14.81640625" style="1" customWidth="1"/>
    <col min="13334" max="13334" width="16.54296875" style="1" customWidth="1"/>
    <col min="13335" max="13335" width="16.81640625" style="1" customWidth="1"/>
    <col min="13336" max="13336" width="16" style="1" customWidth="1"/>
    <col min="13337" max="13337" width="15.26953125" style="1" customWidth="1"/>
    <col min="13338" max="13338" width="17.81640625" style="1" customWidth="1"/>
    <col min="13339" max="13341" width="15.81640625" style="1" customWidth="1"/>
    <col min="13342" max="13342" width="14.7265625" style="1" customWidth="1"/>
    <col min="13343" max="13343" width="15.81640625" style="1" customWidth="1"/>
    <col min="13344" max="13344" width="16.453125" style="1" customWidth="1"/>
    <col min="13345" max="13345" width="16.7265625" style="1" customWidth="1"/>
    <col min="13346" max="13346" width="15.81640625" style="1" customWidth="1"/>
    <col min="13347" max="13347" width="15.453125" style="1" customWidth="1"/>
    <col min="13348" max="13348" width="15.81640625" style="1" customWidth="1"/>
    <col min="13349" max="13349" width="16.7265625" style="1" customWidth="1"/>
    <col min="13350" max="13350" width="14.7265625" style="1" customWidth="1"/>
    <col min="13351" max="13351" width="15.26953125" style="1" customWidth="1"/>
    <col min="13352" max="13352" width="14.7265625" style="1" customWidth="1"/>
    <col min="13353" max="13353" width="10.1796875" style="1"/>
    <col min="13354" max="13354" width="10.1796875" style="1" customWidth="1"/>
    <col min="13355" max="13568" width="10.1796875" style="1"/>
    <col min="13569" max="13569" width="45.7265625" style="1" customWidth="1"/>
    <col min="13570" max="13570" width="9.7265625" style="1" customWidth="1"/>
    <col min="13571" max="13572" width="42.1796875" style="1" customWidth="1"/>
    <col min="13573" max="13573" width="18" style="1" customWidth="1"/>
    <col min="13574" max="13574" width="12.7265625" style="1" customWidth="1"/>
    <col min="13575" max="13575" width="25.7265625" style="1" customWidth="1"/>
    <col min="13576" max="13576" width="12.7265625" style="1" customWidth="1"/>
    <col min="13577" max="13577" width="10.7265625" style="1" customWidth="1"/>
    <col min="13578" max="13579" width="13.54296875" style="1" customWidth="1"/>
    <col min="13580" max="13580" width="4.453125" style="1" customWidth="1"/>
    <col min="13581" max="13581" width="12.453125" style="1" customWidth="1"/>
    <col min="13582" max="13582" width="19.81640625" style="1" customWidth="1"/>
    <col min="13583" max="13583" width="18.54296875" style="1" customWidth="1"/>
    <col min="13584" max="13584" width="15.81640625" style="1" customWidth="1"/>
    <col min="13585" max="13586" width="16.453125" style="1" customWidth="1"/>
    <col min="13587" max="13587" width="16.54296875" style="1" customWidth="1"/>
    <col min="13588" max="13588" width="15.453125" style="1" customWidth="1"/>
    <col min="13589" max="13589" width="14.81640625" style="1" customWidth="1"/>
    <col min="13590" max="13590" width="16.54296875" style="1" customWidth="1"/>
    <col min="13591" max="13591" width="16.81640625" style="1" customWidth="1"/>
    <col min="13592" max="13592" width="16" style="1" customWidth="1"/>
    <col min="13593" max="13593" width="15.26953125" style="1" customWidth="1"/>
    <col min="13594" max="13594" width="17.81640625" style="1" customWidth="1"/>
    <col min="13595" max="13597" width="15.81640625" style="1" customWidth="1"/>
    <col min="13598" max="13598" width="14.7265625" style="1" customWidth="1"/>
    <col min="13599" max="13599" width="15.81640625" style="1" customWidth="1"/>
    <col min="13600" max="13600" width="16.453125" style="1" customWidth="1"/>
    <col min="13601" max="13601" width="16.7265625" style="1" customWidth="1"/>
    <col min="13602" max="13602" width="15.81640625" style="1" customWidth="1"/>
    <col min="13603" max="13603" width="15.453125" style="1" customWidth="1"/>
    <col min="13604" max="13604" width="15.81640625" style="1" customWidth="1"/>
    <col min="13605" max="13605" width="16.7265625" style="1" customWidth="1"/>
    <col min="13606" max="13606" width="14.7265625" style="1" customWidth="1"/>
    <col min="13607" max="13607" width="15.26953125" style="1" customWidth="1"/>
    <col min="13608" max="13608" width="14.7265625" style="1" customWidth="1"/>
    <col min="13609" max="13609" width="10.1796875" style="1"/>
    <col min="13610" max="13610" width="10.1796875" style="1" customWidth="1"/>
    <col min="13611" max="13824" width="10.1796875" style="1"/>
    <col min="13825" max="13825" width="45.7265625" style="1" customWidth="1"/>
    <col min="13826" max="13826" width="9.7265625" style="1" customWidth="1"/>
    <col min="13827" max="13828" width="42.1796875" style="1" customWidth="1"/>
    <col min="13829" max="13829" width="18" style="1" customWidth="1"/>
    <col min="13830" max="13830" width="12.7265625" style="1" customWidth="1"/>
    <col min="13831" max="13831" width="25.7265625" style="1" customWidth="1"/>
    <col min="13832" max="13832" width="12.7265625" style="1" customWidth="1"/>
    <col min="13833" max="13833" width="10.7265625" style="1" customWidth="1"/>
    <col min="13834" max="13835" width="13.54296875" style="1" customWidth="1"/>
    <col min="13836" max="13836" width="4.453125" style="1" customWidth="1"/>
    <col min="13837" max="13837" width="12.453125" style="1" customWidth="1"/>
    <col min="13838" max="13838" width="19.81640625" style="1" customWidth="1"/>
    <col min="13839" max="13839" width="18.54296875" style="1" customWidth="1"/>
    <col min="13840" max="13840" width="15.81640625" style="1" customWidth="1"/>
    <col min="13841" max="13842" width="16.453125" style="1" customWidth="1"/>
    <col min="13843" max="13843" width="16.54296875" style="1" customWidth="1"/>
    <col min="13844" max="13844" width="15.453125" style="1" customWidth="1"/>
    <col min="13845" max="13845" width="14.81640625" style="1" customWidth="1"/>
    <col min="13846" max="13846" width="16.54296875" style="1" customWidth="1"/>
    <col min="13847" max="13847" width="16.81640625" style="1" customWidth="1"/>
    <col min="13848" max="13848" width="16" style="1" customWidth="1"/>
    <col min="13849" max="13849" width="15.26953125" style="1" customWidth="1"/>
    <col min="13850" max="13850" width="17.81640625" style="1" customWidth="1"/>
    <col min="13851" max="13853" width="15.81640625" style="1" customWidth="1"/>
    <col min="13854" max="13854" width="14.7265625" style="1" customWidth="1"/>
    <col min="13855" max="13855" width="15.81640625" style="1" customWidth="1"/>
    <col min="13856" max="13856" width="16.453125" style="1" customWidth="1"/>
    <col min="13857" max="13857" width="16.7265625" style="1" customWidth="1"/>
    <col min="13858" max="13858" width="15.81640625" style="1" customWidth="1"/>
    <col min="13859" max="13859" width="15.453125" style="1" customWidth="1"/>
    <col min="13860" max="13860" width="15.81640625" style="1" customWidth="1"/>
    <col min="13861" max="13861" width="16.7265625" style="1" customWidth="1"/>
    <col min="13862" max="13862" width="14.7265625" style="1" customWidth="1"/>
    <col min="13863" max="13863" width="15.26953125" style="1" customWidth="1"/>
    <col min="13864" max="13864" width="14.7265625" style="1" customWidth="1"/>
    <col min="13865" max="13865" width="10.1796875" style="1"/>
    <col min="13866" max="13866" width="10.1796875" style="1" customWidth="1"/>
    <col min="13867" max="14080" width="10.1796875" style="1"/>
    <col min="14081" max="14081" width="45.7265625" style="1" customWidth="1"/>
    <col min="14082" max="14082" width="9.7265625" style="1" customWidth="1"/>
    <col min="14083" max="14084" width="42.1796875" style="1" customWidth="1"/>
    <col min="14085" max="14085" width="18" style="1" customWidth="1"/>
    <col min="14086" max="14086" width="12.7265625" style="1" customWidth="1"/>
    <col min="14087" max="14087" width="25.7265625" style="1" customWidth="1"/>
    <col min="14088" max="14088" width="12.7265625" style="1" customWidth="1"/>
    <col min="14089" max="14089" width="10.7265625" style="1" customWidth="1"/>
    <col min="14090" max="14091" width="13.54296875" style="1" customWidth="1"/>
    <col min="14092" max="14092" width="4.453125" style="1" customWidth="1"/>
    <col min="14093" max="14093" width="12.453125" style="1" customWidth="1"/>
    <col min="14094" max="14094" width="19.81640625" style="1" customWidth="1"/>
    <col min="14095" max="14095" width="18.54296875" style="1" customWidth="1"/>
    <col min="14096" max="14096" width="15.81640625" style="1" customWidth="1"/>
    <col min="14097" max="14098" width="16.453125" style="1" customWidth="1"/>
    <col min="14099" max="14099" width="16.54296875" style="1" customWidth="1"/>
    <col min="14100" max="14100" width="15.453125" style="1" customWidth="1"/>
    <col min="14101" max="14101" width="14.81640625" style="1" customWidth="1"/>
    <col min="14102" max="14102" width="16.54296875" style="1" customWidth="1"/>
    <col min="14103" max="14103" width="16.81640625" style="1" customWidth="1"/>
    <col min="14104" max="14104" width="16" style="1" customWidth="1"/>
    <col min="14105" max="14105" width="15.26953125" style="1" customWidth="1"/>
    <col min="14106" max="14106" width="17.81640625" style="1" customWidth="1"/>
    <col min="14107" max="14109" width="15.81640625" style="1" customWidth="1"/>
    <col min="14110" max="14110" width="14.7265625" style="1" customWidth="1"/>
    <col min="14111" max="14111" width="15.81640625" style="1" customWidth="1"/>
    <col min="14112" max="14112" width="16.453125" style="1" customWidth="1"/>
    <col min="14113" max="14113" width="16.7265625" style="1" customWidth="1"/>
    <col min="14114" max="14114" width="15.81640625" style="1" customWidth="1"/>
    <col min="14115" max="14115" width="15.453125" style="1" customWidth="1"/>
    <col min="14116" max="14116" width="15.81640625" style="1" customWidth="1"/>
    <col min="14117" max="14117" width="16.7265625" style="1" customWidth="1"/>
    <col min="14118" max="14118" width="14.7265625" style="1" customWidth="1"/>
    <col min="14119" max="14119" width="15.26953125" style="1" customWidth="1"/>
    <col min="14120" max="14120" width="14.7265625" style="1" customWidth="1"/>
    <col min="14121" max="14121" width="10.1796875" style="1"/>
    <col min="14122" max="14122" width="10.1796875" style="1" customWidth="1"/>
    <col min="14123" max="14336" width="10.1796875" style="1"/>
    <col min="14337" max="14337" width="45.7265625" style="1" customWidth="1"/>
    <col min="14338" max="14338" width="9.7265625" style="1" customWidth="1"/>
    <col min="14339" max="14340" width="42.1796875" style="1" customWidth="1"/>
    <col min="14341" max="14341" width="18" style="1" customWidth="1"/>
    <col min="14342" max="14342" width="12.7265625" style="1" customWidth="1"/>
    <col min="14343" max="14343" width="25.7265625" style="1" customWidth="1"/>
    <col min="14344" max="14344" width="12.7265625" style="1" customWidth="1"/>
    <col min="14345" max="14345" width="10.7265625" style="1" customWidth="1"/>
    <col min="14346" max="14347" width="13.54296875" style="1" customWidth="1"/>
    <col min="14348" max="14348" width="4.453125" style="1" customWidth="1"/>
    <col min="14349" max="14349" width="12.453125" style="1" customWidth="1"/>
    <col min="14350" max="14350" width="19.81640625" style="1" customWidth="1"/>
    <col min="14351" max="14351" width="18.54296875" style="1" customWidth="1"/>
    <col min="14352" max="14352" width="15.81640625" style="1" customWidth="1"/>
    <col min="14353" max="14354" width="16.453125" style="1" customWidth="1"/>
    <col min="14355" max="14355" width="16.54296875" style="1" customWidth="1"/>
    <col min="14356" max="14356" width="15.453125" style="1" customWidth="1"/>
    <col min="14357" max="14357" width="14.81640625" style="1" customWidth="1"/>
    <col min="14358" max="14358" width="16.54296875" style="1" customWidth="1"/>
    <col min="14359" max="14359" width="16.81640625" style="1" customWidth="1"/>
    <col min="14360" max="14360" width="16" style="1" customWidth="1"/>
    <col min="14361" max="14361" width="15.26953125" style="1" customWidth="1"/>
    <col min="14362" max="14362" width="17.81640625" style="1" customWidth="1"/>
    <col min="14363" max="14365" width="15.81640625" style="1" customWidth="1"/>
    <col min="14366" max="14366" width="14.7265625" style="1" customWidth="1"/>
    <col min="14367" max="14367" width="15.81640625" style="1" customWidth="1"/>
    <col min="14368" max="14368" width="16.453125" style="1" customWidth="1"/>
    <col min="14369" max="14369" width="16.7265625" style="1" customWidth="1"/>
    <col min="14370" max="14370" width="15.81640625" style="1" customWidth="1"/>
    <col min="14371" max="14371" width="15.453125" style="1" customWidth="1"/>
    <col min="14372" max="14372" width="15.81640625" style="1" customWidth="1"/>
    <col min="14373" max="14373" width="16.7265625" style="1" customWidth="1"/>
    <col min="14374" max="14374" width="14.7265625" style="1" customWidth="1"/>
    <col min="14375" max="14375" width="15.26953125" style="1" customWidth="1"/>
    <col min="14376" max="14376" width="14.7265625" style="1" customWidth="1"/>
    <col min="14377" max="14377" width="10.1796875" style="1"/>
    <col min="14378" max="14378" width="10.1796875" style="1" customWidth="1"/>
    <col min="14379" max="14592" width="10.1796875" style="1"/>
    <col min="14593" max="14593" width="45.7265625" style="1" customWidth="1"/>
    <col min="14594" max="14594" width="9.7265625" style="1" customWidth="1"/>
    <col min="14595" max="14596" width="42.1796875" style="1" customWidth="1"/>
    <col min="14597" max="14597" width="18" style="1" customWidth="1"/>
    <col min="14598" max="14598" width="12.7265625" style="1" customWidth="1"/>
    <col min="14599" max="14599" width="25.7265625" style="1" customWidth="1"/>
    <col min="14600" max="14600" width="12.7265625" style="1" customWidth="1"/>
    <col min="14601" max="14601" width="10.7265625" style="1" customWidth="1"/>
    <col min="14602" max="14603" width="13.54296875" style="1" customWidth="1"/>
    <col min="14604" max="14604" width="4.453125" style="1" customWidth="1"/>
    <col min="14605" max="14605" width="12.453125" style="1" customWidth="1"/>
    <col min="14606" max="14606" width="19.81640625" style="1" customWidth="1"/>
    <col min="14607" max="14607" width="18.54296875" style="1" customWidth="1"/>
    <col min="14608" max="14608" width="15.81640625" style="1" customWidth="1"/>
    <col min="14609" max="14610" width="16.453125" style="1" customWidth="1"/>
    <col min="14611" max="14611" width="16.54296875" style="1" customWidth="1"/>
    <col min="14612" max="14612" width="15.453125" style="1" customWidth="1"/>
    <col min="14613" max="14613" width="14.81640625" style="1" customWidth="1"/>
    <col min="14614" max="14614" width="16.54296875" style="1" customWidth="1"/>
    <col min="14615" max="14615" width="16.81640625" style="1" customWidth="1"/>
    <col min="14616" max="14616" width="16" style="1" customWidth="1"/>
    <col min="14617" max="14617" width="15.26953125" style="1" customWidth="1"/>
    <col min="14618" max="14618" width="17.81640625" style="1" customWidth="1"/>
    <col min="14619" max="14621" width="15.81640625" style="1" customWidth="1"/>
    <col min="14622" max="14622" width="14.7265625" style="1" customWidth="1"/>
    <col min="14623" max="14623" width="15.81640625" style="1" customWidth="1"/>
    <col min="14624" max="14624" width="16.453125" style="1" customWidth="1"/>
    <col min="14625" max="14625" width="16.7265625" style="1" customWidth="1"/>
    <col min="14626" max="14626" width="15.81640625" style="1" customWidth="1"/>
    <col min="14627" max="14627" width="15.453125" style="1" customWidth="1"/>
    <col min="14628" max="14628" width="15.81640625" style="1" customWidth="1"/>
    <col min="14629" max="14629" width="16.7265625" style="1" customWidth="1"/>
    <col min="14630" max="14630" width="14.7265625" style="1" customWidth="1"/>
    <col min="14631" max="14631" width="15.26953125" style="1" customWidth="1"/>
    <col min="14632" max="14632" width="14.7265625" style="1" customWidth="1"/>
    <col min="14633" max="14633" width="10.1796875" style="1"/>
    <col min="14634" max="14634" width="10.1796875" style="1" customWidth="1"/>
    <col min="14635" max="14848" width="10.1796875" style="1"/>
    <col min="14849" max="14849" width="45.7265625" style="1" customWidth="1"/>
    <col min="14850" max="14850" width="9.7265625" style="1" customWidth="1"/>
    <col min="14851" max="14852" width="42.1796875" style="1" customWidth="1"/>
    <col min="14853" max="14853" width="18" style="1" customWidth="1"/>
    <col min="14854" max="14854" width="12.7265625" style="1" customWidth="1"/>
    <col min="14855" max="14855" width="25.7265625" style="1" customWidth="1"/>
    <col min="14856" max="14856" width="12.7265625" style="1" customWidth="1"/>
    <col min="14857" max="14857" width="10.7265625" style="1" customWidth="1"/>
    <col min="14858" max="14859" width="13.54296875" style="1" customWidth="1"/>
    <col min="14860" max="14860" width="4.453125" style="1" customWidth="1"/>
    <col min="14861" max="14861" width="12.453125" style="1" customWidth="1"/>
    <col min="14862" max="14862" width="19.81640625" style="1" customWidth="1"/>
    <col min="14863" max="14863" width="18.54296875" style="1" customWidth="1"/>
    <col min="14864" max="14864" width="15.81640625" style="1" customWidth="1"/>
    <col min="14865" max="14866" width="16.453125" style="1" customWidth="1"/>
    <col min="14867" max="14867" width="16.54296875" style="1" customWidth="1"/>
    <col min="14868" max="14868" width="15.453125" style="1" customWidth="1"/>
    <col min="14869" max="14869" width="14.81640625" style="1" customWidth="1"/>
    <col min="14870" max="14870" width="16.54296875" style="1" customWidth="1"/>
    <col min="14871" max="14871" width="16.81640625" style="1" customWidth="1"/>
    <col min="14872" max="14872" width="16" style="1" customWidth="1"/>
    <col min="14873" max="14873" width="15.26953125" style="1" customWidth="1"/>
    <col min="14874" max="14874" width="17.81640625" style="1" customWidth="1"/>
    <col min="14875" max="14877" width="15.81640625" style="1" customWidth="1"/>
    <col min="14878" max="14878" width="14.7265625" style="1" customWidth="1"/>
    <col min="14879" max="14879" width="15.81640625" style="1" customWidth="1"/>
    <col min="14880" max="14880" width="16.453125" style="1" customWidth="1"/>
    <col min="14881" max="14881" width="16.7265625" style="1" customWidth="1"/>
    <col min="14882" max="14882" width="15.81640625" style="1" customWidth="1"/>
    <col min="14883" max="14883" width="15.453125" style="1" customWidth="1"/>
    <col min="14884" max="14884" width="15.81640625" style="1" customWidth="1"/>
    <col min="14885" max="14885" width="16.7265625" style="1" customWidth="1"/>
    <col min="14886" max="14886" width="14.7265625" style="1" customWidth="1"/>
    <col min="14887" max="14887" width="15.26953125" style="1" customWidth="1"/>
    <col min="14888" max="14888" width="14.7265625" style="1" customWidth="1"/>
    <col min="14889" max="14889" width="10.1796875" style="1"/>
    <col min="14890" max="14890" width="10.1796875" style="1" customWidth="1"/>
    <col min="14891" max="15104" width="10.1796875" style="1"/>
    <col min="15105" max="15105" width="45.7265625" style="1" customWidth="1"/>
    <col min="15106" max="15106" width="9.7265625" style="1" customWidth="1"/>
    <col min="15107" max="15108" width="42.1796875" style="1" customWidth="1"/>
    <col min="15109" max="15109" width="18" style="1" customWidth="1"/>
    <col min="15110" max="15110" width="12.7265625" style="1" customWidth="1"/>
    <col min="15111" max="15111" width="25.7265625" style="1" customWidth="1"/>
    <col min="15112" max="15112" width="12.7265625" style="1" customWidth="1"/>
    <col min="15113" max="15113" width="10.7265625" style="1" customWidth="1"/>
    <col min="15114" max="15115" width="13.54296875" style="1" customWidth="1"/>
    <col min="15116" max="15116" width="4.453125" style="1" customWidth="1"/>
    <col min="15117" max="15117" width="12.453125" style="1" customWidth="1"/>
    <col min="15118" max="15118" width="19.81640625" style="1" customWidth="1"/>
    <col min="15119" max="15119" width="18.54296875" style="1" customWidth="1"/>
    <col min="15120" max="15120" width="15.81640625" style="1" customWidth="1"/>
    <col min="15121" max="15122" width="16.453125" style="1" customWidth="1"/>
    <col min="15123" max="15123" width="16.54296875" style="1" customWidth="1"/>
    <col min="15124" max="15124" width="15.453125" style="1" customWidth="1"/>
    <col min="15125" max="15125" width="14.81640625" style="1" customWidth="1"/>
    <col min="15126" max="15126" width="16.54296875" style="1" customWidth="1"/>
    <col min="15127" max="15127" width="16.81640625" style="1" customWidth="1"/>
    <col min="15128" max="15128" width="16" style="1" customWidth="1"/>
    <col min="15129" max="15129" width="15.26953125" style="1" customWidth="1"/>
    <col min="15130" max="15130" width="17.81640625" style="1" customWidth="1"/>
    <col min="15131" max="15133" width="15.81640625" style="1" customWidth="1"/>
    <col min="15134" max="15134" width="14.7265625" style="1" customWidth="1"/>
    <col min="15135" max="15135" width="15.81640625" style="1" customWidth="1"/>
    <col min="15136" max="15136" width="16.453125" style="1" customWidth="1"/>
    <col min="15137" max="15137" width="16.7265625" style="1" customWidth="1"/>
    <col min="15138" max="15138" width="15.81640625" style="1" customWidth="1"/>
    <col min="15139" max="15139" width="15.453125" style="1" customWidth="1"/>
    <col min="15140" max="15140" width="15.81640625" style="1" customWidth="1"/>
    <col min="15141" max="15141" width="16.7265625" style="1" customWidth="1"/>
    <col min="15142" max="15142" width="14.7265625" style="1" customWidth="1"/>
    <col min="15143" max="15143" width="15.26953125" style="1" customWidth="1"/>
    <col min="15144" max="15144" width="14.7265625" style="1" customWidth="1"/>
    <col min="15145" max="15145" width="10.1796875" style="1"/>
    <col min="15146" max="15146" width="10.1796875" style="1" customWidth="1"/>
    <col min="15147" max="15360" width="10.1796875" style="1"/>
    <col min="15361" max="15361" width="45.7265625" style="1" customWidth="1"/>
    <col min="15362" max="15362" width="9.7265625" style="1" customWidth="1"/>
    <col min="15363" max="15364" width="42.1796875" style="1" customWidth="1"/>
    <col min="15365" max="15365" width="18" style="1" customWidth="1"/>
    <col min="15366" max="15366" width="12.7265625" style="1" customWidth="1"/>
    <col min="15367" max="15367" width="25.7265625" style="1" customWidth="1"/>
    <col min="15368" max="15368" width="12.7265625" style="1" customWidth="1"/>
    <col min="15369" max="15369" width="10.7265625" style="1" customWidth="1"/>
    <col min="15370" max="15371" width="13.54296875" style="1" customWidth="1"/>
    <col min="15372" max="15372" width="4.453125" style="1" customWidth="1"/>
    <col min="15373" max="15373" width="12.453125" style="1" customWidth="1"/>
    <col min="15374" max="15374" width="19.81640625" style="1" customWidth="1"/>
    <col min="15375" max="15375" width="18.54296875" style="1" customWidth="1"/>
    <col min="15376" max="15376" width="15.81640625" style="1" customWidth="1"/>
    <col min="15377" max="15378" width="16.453125" style="1" customWidth="1"/>
    <col min="15379" max="15379" width="16.54296875" style="1" customWidth="1"/>
    <col min="15380" max="15380" width="15.453125" style="1" customWidth="1"/>
    <col min="15381" max="15381" width="14.81640625" style="1" customWidth="1"/>
    <col min="15382" max="15382" width="16.54296875" style="1" customWidth="1"/>
    <col min="15383" max="15383" width="16.81640625" style="1" customWidth="1"/>
    <col min="15384" max="15384" width="16" style="1" customWidth="1"/>
    <col min="15385" max="15385" width="15.26953125" style="1" customWidth="1"/>
    <col min="15386" max="15386" width="17.81640625" style="1" customWidth="1"/>
    <col min="15387" max="15389" width="15.81640625" style="1" customWidth="1"/>
    <col min="15390" max="15390" width="14.7265625" style="1" customWidth="1"/>
    <col min="15391" max="15391" width="15.81640625" style="1" customWidth="1"/>
    <col min="15392" max="15392" width="16.453125" style="1" customWidth="1"/>
    <col min="15393" max="15393" width="16.7265625" style="1" customWidth="1"/>
    <col min="15394" max="15394" width="15.81640625" style="1" customWidth="1"/>
    <col min="15395" max="15395" width="15.453125" style="1" customWidth="1"/>
    <col min="15396" max="15396" width="15.81640625" style="1" customWidth="1"/>
    <col min="15397" max="15397" width="16.7265625" style="1" customWidth="1"/>
    <col min="15398" max="15398" width="14.7265625" style="1" customWidth="1"/>
    <col min="15399" max="15399" width="15.26953125" style="1" customWidth="1"/>
    <col min="15400" max="15400" width="14.7265625" style="1" customWidth="1"/>
    <col min="15401" max="15401" width="10.1796875" style="1"/>
    <col min="15402" max="15402" width="10.1796875" style="1" customWidth="1"/>
    <col min="15403" max="15616" width="10.1796875" style="1"/>
    <col min="15617" max="15617" width="45.7265625" style="1" customWidth="1"/>
    <col min="15618" max="15618" width="9.7265625" style="1" customWidth="1"/>
    <col min="15619" max="15620" width="42.1796875" style="1" customWidth="1"/>
    <col min="15621" max="15621" width="18" style="1" customWidth="1"/>
    <col min="15622" max="15622" width="12.7265625" style="1" customWidth="1"/>
    <col min="15623" max="15623" width="25.7265625" style="1" customWidth="1"/>
    <col min="15624" max="15624" width="12.7265625" style="1" customWidth="1"/>
    <col min="15625" max="15625" width="10.7265625" style="1" customWidth="1"/>
    <col min="15626" max="15627" width="13.54296875" style="1" customWidth="1"/>
    <col min="15628" max="15628" width="4.453125" style="1" customWidth="1"/>
    <col min="15629" max="15629" width="12.453125" style="1" customWidth="1"/>
    <col min="15630" max="15630" width="19.81640625" style="1" customWidth="1"/>
    <col min="15631" max="15631" width="18.54296875" style="1" customWidth="1"/>
    <col min="15632" max="15632" width="15.81640625" style="1" customWidth="1"/>
    <col min="15633" max="15634" width="16.453125" style="1" customWidth="1"/>
    <col min="15635" max="15635" width="16.54296875" style="1" customWidth="1"/>
    <col min="15636" max="15636" width="15.453125" style="1" customWidth="1"/>
    <col min="15637" max="15637" width="14.81640625" style="1" customWidth="1"/>
    <col min="15638" max="15638" width="16.54296875" style="1" customWidth="1"/>
    <col min="15639" max="15639" width="16.81640625" style="1" customWidth="1"/>
    <col min="15640" max="15640" width="16" style="1" customWidth="1"/>
    <col min="15641" max="15641" width="15.26953125" style="1" customWidth="1"/>
    <col min="15642" max="15642" width="17.81640625" style="1" customWidth="1"/>
    <col min="15643" max="15645" width="15.81640625" style="1" customWidth="1"/>
    <col min="15646" max="15646" width="14.7265625" style="1" customWidth="1"/>
    <col min="15647" max="15647" width="15.81640625" style="1" customWidth="1"/>
    <col min="15648" max="15648" width="16.453125" style="1" customWidth="1"/>
    <col min="15649" max="15649" width="16.7265625" style="1" customWidth="1"/>
    <col min="15650" max="15650" width="15.81640625" style="1" customWidth="1"/>
    <col min="15651" max="15651" width="15.453125" style="1" customWidth="1"/>
    <col min="15652" max="15652" width="15.81640625" style="1" customWidth="1"/>
    <col min="15653" max="15653" width="16.7265625" style="1" customWidth="1"/>
    <col min="15654" max="15654" width="14.7265625" style="1" customWidth="1"/>
    <col min="15655" max="15655" width="15.26953125" style="1" customWidth="1"/>
    <col min="15656" max="15656" width="14.7265625" style="1" customWidth="1"/>
    <col min="15657" max="15657" width="10.1796875" style="1"/>
    <col min="15658" max="15658" width="10.1796875" style="1" customWidth="1"/>
    <col min="15659" max="15872" width="10.1796875" style="1"/>
    <col min="15873" max="15873" width="45.7265625" style="1" customWidth="1"/>
    <col min="15874" max="15874" width="9.7265625" style="1" customWidth="1"/>
    <col min="15875" max="15876" width="42.1796875" style="1" customWidth="1"/>
    <col min="15877" max="15877" width="18" style="1" customWidth="1"/>
    <col min="15878" max="15878" width="12.7265625" style="1" customWidth="1"/>
    <col min="15879" max="15879" width="25.7265625" style="1" customWidth="1"/>
    <col min="15880" max="15880" width="12.7265625" style="1" customWidth="1"/>
    <col min="15881" max="15881" width="10.7265625" style="1" customWidth="1"/>
    <col min="15882" max="15883" width="13.54296875" style="1" customWidth="1"/>
    <col min="15884" max="15884" width="4.453125" style="1" customWidth="1"/>
    <col min="15885" max="15885" width="12.453125" style="1" customWidth="1"/>
    <col min="15886" max="15886" width="19.81640625" style="1" customWidth="1"/>
    <col min="15887" max="15887" width="18.54296875" style="1" customWidth="1"/>
    <col min="15888" max="15888" width="15.81640625" style="1" customWidth="1"/>
    <col min="15889" max="15890" width="16.453125" style="1" customWidth="1"/>
    <col min="15891" max="15891" width="16.54296875" style="1" customWidth="1"/>
    <col min="15892" max="15892" width="15.453125" style="1" customWidth="1"/>
    <col min="15893" max="15893" width="14.81640625" style="1" customWidth="1"/>
    <col min="15894" max="15894" width="16.54296875" style="1" customWidth="1"/>
    <col min="15895" max="15895" width="16.81640625" style="1" customWidth="1"/>
    <col min="15896" max="15896" width="16" style="1" customWidth="1"/>
    <col min="15897" max="15897" width="15.26953125" style="1" customWidth="1"/>
    <col min="15898" max="15898" width="17.81640625" style="1" customWidth="1"/>
    <col min="15899" max="15901" width="15.81640625" style="1" customWidth="1"/>
    <col min="15902" max="15902" width="14.7265625" style="1" customWidth="1"/>
    <col min="15903" max="15903" width="15.81640625" style="1" customWidth="1"/>
    <col min="15904" max="15904" width="16.453125" style="1" customWidth="1"/>
    <col min="15905" max="15905" width="16.7265625" style="1" customWidth="1"/>
    <col min="15906" max="15906" width="15.81640625" style="1" customWidth="1"/>
    <col min="15907" max="15907" width="15.453125" style="1" customWidth="1"/>
    <col min="15908" max="15908" width="15.81640625" style="1" customWidth="1"/>
    <col min="15909" max="15909" width="16.7265625" style="1" customWidth="1"/>
    <col min="15910" max="15910" width="14.7265625" style="1" customWidth="1"/>
    <col min="15911" max="15911" width="15.26953125" style="1" customWidth="1"/>
    <col min="15912" max="15912" width="14.7265625" style="1" customWidth="1"/>
    <col min="15913" max="15913" width="10.1796875" style="1"/>
    <col min="15914" max="15914" width="10.1796875" style="1" customWidth="1"/>
    <col min="15915" max="16128" width="10.1796875" style="1"/>
    <col min="16129" max="16129" width="45.7265625" style="1" customWidth="1"/>
    <col min="16130" max="16130" width="9.7265625" style="1" customWidth="1"/>
    <col min="16131" max="16132" width="42.1796875" style="1" customWidth="1"/>
    <col min="16133" max="16133" width="18" style="1" customWidth="1"/>
    <col min="16134" max="16134" width="12.7265625" style="1" customWidth="1"/>
    <col min="16135" max="16135" width="25.7265625" style="1" customWidth="1"/>
    <col min="16136" max="16136" width="12.7265625" style="1" customWidth="1"/>
    <col min="16137" max="16137" width="10.7265625" style="1" customWidth="1"/>
    <col min="16138" max="16139" width="13.54296875" style="1" customWidth="1"/>
    <col min="16140" max="16140" width="4.453125" style="1" customWidth="1"/>
    <col min="16141" max="16141" width="12.453125" style="1" customWidth="1"/>
    <col min="16142" max="16142" width="19.81640625" style="1" customWidth="1"/>
    <col min="16143" max="16143" width="18.54296875" style="1" customWidth="1"/>
    <col min="16144" max="16144" width="15.81640625" style="1" customWidth="1"/>
    <col min="16145" max="16146" width="16.453125" style="1" customWidth="1"/>
    <col min="16147" max="16147" width="16.54296875" style="1" customWidth="1"/>
    <col min="16148" max="16148" width="15.453125" style="1" customWidth="1"/>
    <col min="16149" max="16149" width="14.81640625" style="1" customWidth="1"/>
    <col min="16150" max="16150" width="16.54296875" style="1" customWidth="1"/>
    <col min="16151" max="16151" width="16.81640625" style="1" customWidth="1"/>
    <col min="16152" max="16152" width="16" style="1" customWidth="1"/>
    <col min="16153" max="16153" width="15.26953125" style="1" customWidth="1"/>
    <col min="16154" max="16154" width="17.81640625" style="1" customWidth="1"/>
    <col min="16155" max="16157" width="15.81640625" style="1" customWidth="1"/>
    <col min="16158" max="16158" width="14.7265625" style="1" customWidth="1"/>
    <col min="16159" max="16159" width="15.81640625" style="1" customWidth="1"/>
    <col min="16160" max="16160" width="16.453125" style="1" customWidth="1"/>
    <col min="16161" max="16161" width="16.7265625" style="1" customWidth="1"/>
    <col min="16162" max="16162" width="15.81640625" style="1" customWidth="1"/>
    <col min="16163" max="16163" width="15.453125" style="1" customWidth="1"/>
    <col min="16164" max="16164" width="15.81640625" style="1" customWidth="1"/>
    <col min="16165" max="16165" width="16.7265625" style="1" customWidth="1"/>
    <col min="16166" max="16166" width="14.7265625" style="1" customWidth="1"/>
    <col min="16167" max="16167" width="15.26953125" style="1" customWidth="1"/>
    <col min="16168" max="16168" width="14.7265625" style="1" customWidth="1"/>
    <col min="16169" max="16169" width="10.1796875" style="1"/>
    <col min="16170" max="16170" width="10.1796875" style="1" customWidth="1"/>
    <col min="16171" max="16384" width="10.1796875" style="1"/>
  </cols>
  <sheetData>
    <row r="1" spans="2:44" ht="53" x14ac:dyDescent="1.05">
      <c r="B1" s="435"/>
      <c r="C1" s="436" t="s">
        <v>133</v>
      </c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5"/>
      <c r="AP1" s="435"/>
      <c r="AQ1" s="435"/>
      <c r="AR1" s="435"/>
    </row>
    <row r="2" spans="2:44" ht="15.75" customHeight="1" x14ac:dyDescent="0.25"/>
    <row r="3" spans="2:44" ht="83.25" customHeight="1" x14ac:dyDescent="0.25">
      <c r="B3" s="437" t="s">
        <v>0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437"/>
    </row>
    <row r="4" spans="2:44" ht="36.75" customHeight="1" x14ac:dyDescent="0.25">
      <c r="B4" s="438" t="s">
        <v>134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</row>
    <row r="5" spans="2:44" ht="80.25" customHeight="1" x14ac:dyDescent="0.25">
      <c r="C5" s="439" t="s">
        <v>135</v>
      </c>
      <c r="D5" s="439"/>
      <c r="E5" s="65"/>
      <c r="F5" s="440" t="s">
        <v>136</v>
      </c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</row>
    <row r="6" spans="2:44" ht="123" customHeight="1" x14ac:dyDescent="1">
      <c r="C6" s="441" t="s">
        <v>137</v>
      </c>
      <c r="D6" s="441"/>
      <c r="E6" s="442"/>
      <c r="F6" s="443" t="s">
        <v>138</v>
      </c>
      <c r="G6" s="444"/>
      <c r="H6" s="445"/>
      <c r="I6" s="445"/>
      <c r="J6" s="445"/>
      <c r="K6" s="445"/>
      <c r="L6" s="446" t="s">
        <v>139</v>
      </c>
      <c r="M6" s="447" t="s">
        <v>60</v>
      </c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9"/>
      <c r="AA6" s="450"/>
      <c r="AB6" s="451"/>
      <c r="AC6" s="452" t="s">
        <v>140</v>
      </c>
      <c r="AD6" s="453"/>
      <c r="AE6" s="454"/>
      <c r="AF6" s="454"/>
      <c r="AG6" s="454"/>
      <c r="AH6" s="455" t="s">
        <v>141</v>
      </c>
      <c r="AI6" s="455"/>
      <c r="AJ6" s="455"/>
      <c r="AK6" s="455"/>
      <c r="AL6" s="455"/>
      <c r="AM6" s="455"/>
      <c r="AN6" s="455"/>
    </row>
    <row r="7" spans="2:44" ht="156" customHeight="1" x14ac:dyDescent="0.85">
      <c r="E7" s="456"/>
      <c r="F7" s="457" t="s">
        <v>142</v>
      </c>
      <c r="G7" s="458"/>
      <c r="H7" s="458"/>
      <c r="I7" s="458"/>
      <c r="J7" s="458"/>
      <c r="K7" s="458"/>
      <c r="L7" s="446" t="s">
        <v>139</v>
      </c>
      <c r="M7" s="459" t="s">
        <v>143</v>
      </c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51"/>
      <c r="AC7" s="452" t="s">
        <v>2</v>
      </c>
      <c r="AD7" s="454"/>
      <c r="AE7" s="454"/>
      <c r="AF7" s="454"/>
      <c r="AG7" s="454"/>
      <c r="AH7" s="461" t="s">
        <v>144</v>
      </c>
      <c r="AI7" s="461"/>
      <c r="AJ7" s="461"/>
      <c r="AK7" s="461"/>
      <c r="AL7" s="461"/>
      <c r="AM7" s="461"/>
      <c r="AN7" s="461"/>
    </row>
    <row r="8" spans="2:44" ht="57" customHeight="1" x14ac:dyDescent="1">
      <c r="C8" s="462" t="s">
        <v>145</v>
      </c>
      <c r="D8" s="462"/>
      <c r="E8" s="463"/>
      <c r="F8" s="464" t="s">
        <v>53</v>
      </c>
      <c r="G8" s="465"/>
      <c r="H8" s="445"/>
      <c r="I8" s="445"/>
      <c r="J8" s="445"/>
      <c r="K8" s="445"/>
      <c r="L8" s="446" t="s">
        <v>139</v>
      </c>
      <c r="M8" s="466" t="s">
        <v>146</v>
      </c>
      <c r="N8" s="467"/>
      <c r="O8" s="467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49"/>
      <c r="AA8" s="469"/>
      <c r="AB8" s="451"/>
      <c r="AC8" s="470" t="s">
        <v>3</v>
      </c>
      <c r="AD8" s="454"/>
      <c r="AE8" s="454"/>
      <c r="AF8" s="454"/>
      <c r="AG8" s="454"/>
      <c r="AH8" s="461" t="s">
        <v>147</v>
      </c>
      <c r="AI8" s="461"/>
      <c r="AJ8" s="461"/>
      <c r="AK8" s="461"/>
      <c r="AL8" s="461"/>
      <c r="AM8" s="461"/>
      <c r="AN8" s="461"/>
    </row>
    <row r="9" spans="2:44" ht="90.75" customHeight="1" x14ac:dyDescent="1">
      <c r="C9" s="471" t="s">
        <v>148</v>
      </c>
      <c r="D9" s="471"/>
      <c r="E9" s="442"/>
      <c r="F9" s="464" t="s">
        <v>5</v>
      </c>
      <c r="G9" s="465"/>
      <c r="H9" s="445"/>
      <c r="I9" s="445"/>
      <c r="J9" s="445"/>
      <c r="K9" s="445"/>
      <c r="L9" s="446" t="s">
        <v>139</v>
      </c>
      <c r="M9" s="472" t="s">
        <v>149</v>
      </c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0" t="s">
        <v>4</v>
      </c>
      <c r="AD9" s="454"/>
      <c r="AE9" s="454"/>
      <c r="AF9" s="454"/>
      <c r="AG9" s="454"/>
      <c r="AH9" s="474" t="s">
        <v>150</v>
      </c>
      <c r="AI9" s="474"/>
      <c r="AJ9" s="474"/>
      <c r="AK9" s="474"/>
      <c r="AL9" s="474"/>
      <c r="AM9" s="474"/>
      <c r="AN9" s="474"/>
    </row>
    <row r="10" spans="2:44" ht="171" customHeight="1" thickBot="1" x14ac:dyDescent="0.4">
      <c r="D10" s="13"/>
      <c r="E10" s="13"/>
      <c r="F10" s="15"/>
      <c r="J10" s="16"/>
      <c r="K10" s="6"/>
      <c r="L10" s="6"/>
      <c r="S10" s="1"/>
      <c r="T10" s="1"/>
      <c r="U10" s="1"/>
      <c r="V10" s="1"/>
      <c r="W10" s="1"/>
      <c r="X10" s="1"/>
    </row>
    <row r="11" spans="2:44" s="17" customFormat="1" ht="111" customHeight="1" thickBot="1" x14ac:dyDescent="0.3">
      <c r="B11" s="475" t="s">
        <v>151</v>
      </c>
      <c r="C11" s="476" t="s">
        <v>152</v>
      </c>
      <c r="D11" s="476"/>
      <c r="E11" s="477"/>
      <c r="F11" s="478" t="s">
        <v>153</v>
      </c>
      <c r="G11" s="479"/>
      <c r="H11" s="479"/>
      <c r="I11" s="479"/>
      <c r="J11" s="479"/>
      <c r="K11" s="479"/>
      <c r="L11" s="479"/>
      <c r="M11" s="480"/>
      <c r="N11" s="481" t="s">
        <v>8</v>
      </c>
      <c r="O11" s="482"/>
      <c r="P11" s="483" t="s">
        <v>154</v>
      </c>
      <c r="Q11" s="484"/>
      <c r="R11" s="484"/>
      <c r="S11" s="484"/>
      <c r="T11" s="484"/>
      <c r="U11" s="484"/>
      <c r="V11" s="484"/>
      <c r="W11" s="484"/>
      <c r="X11" s="485" t="s">
        <v>10</v>
      </c>
      <c r="Y11" s="486" t="s">
        <v>11</v>
      </c>
      <c r="Z11" s="487"/>
      <c r="AA11" s="487"/>
      <c r="AB11" s="487"/>
      <c r="AC11" s="487"/>
      <c r="AD11" s="487"/>
      <c r="AE11" s="487"/>
      <c r="AF11" s="488"/>
      <c r="AG11" s="489" t="s">
        <v>155</v>
      </c>
      <c r="AH11" s="490"/>
      <c r="AI11" s="490"/>
      <c r="AJ11" s="490"/>
      <c r="AK11" s="490"/>
      <c r="AL11" s="490"/>
      <c r="AM11" s="490"/>
      <c r="AN11" s="491"/>
    </row>
    <row r="12" spans="2:44" s="17" customFormat="1" ht="46.5" customHeight="1" thickBot="1" x14ac:dyDescent="0.3">
      <c r="B12" s="492"/>
      <c r="C12" s="493"/>
      <c r="D12" s="493"/>
      <c r="E12" s="494"/>
      <c r="F12" s="495"/>
      <c r="G12" s="496"/>
      <c r="H12" s="496"/>
      <c r="I12" s="496"/>
      <c r="J12" s="496"/>
      <c r="K12" s="496"/>
      <c r="L12" s="496"/>
      <c r="M12" s="497"/>
      <c r="N12" s="498"/>
      <c r="O12" s="499"/>
      <c r="P12" s="500"/>
      <c r="Q12" s="500"/>
      <c r="R12" s="500"/>
      <c r="S12" s="500"/>
      <c r="T12" s="500"/>
      <c r="U12" s="500"/>
      <c r="V12" s="500"/>
      <c r="W12" s="500"/>
      <c r="X12" s="501"/>
      <c r="Y12" s="502"/>
      <c r="Z12" s="503"/>
      <c r="AA12" s="503"/>
      <c r="AB12" s="503"/>
      <c r="AC12" s="503"/>
      <c r="AD12" s="503"/>
      <c r="AE12" s="503"/>
      <c r="AF12" s="504"/>
      <c r="AG12" s="505" t="s">
        <v>156</v>
      </c>
      <c r="AH12" s="506"/>
      <c r="AI12" s="506"/>
      <c r="AJ12" s="506"/>
      <c r="AK12" s="506"/>
      <c r="AL12" s="506"/>
      <c r="AM12" s="506"/>
      <c r="AN12" s="507"/>
    </row>
    <row r="13" spans="2:44" s="17" customFormat="1" ht="48" customHeight="1" thickBot="1" x14ac:dyDescent="0.3">
      <c r="B13" s="492"/>
      <c r="C13" s="493"/>
      <c r="D13" s="493"/>
      <c r="E13" s="494"/>
      <c r="F13" s="495"/>
      <c r="G13" s="496"/>
      <c r="H13" s="496"/>
      <c r="I13" s="496"/>
      <c r="J13" s="496"/>
      <c r="K13" s="496"/>
      <c r="L13" s="496"/>
      <c r="M13" s="497"/>
      <c r="N13" s="508"/>
      <c r="O13" s="509"/>
      <c r="P13" s="510"/>
      <c r="Q13" s="510"/>
      <c r="R13" s="510"/>
      <c r="S13" s="510"/>
      <c r="T13" s="510"/>
      <c r="U13" s="510"/>
      <c r="V13" s="510"/>
      <c r="W13" s="510"/>
      <c r="X13" s="501"/>
      <c r="Y13" s="511"/>
      <c r="Z13" s="512"/>
      <c r="AA13" s="512"/>
      <c r="AB13" s="512"/>
      <c r="AC13" s="512"/>
      <c r="AD13" s="512"/>
      <c r="AE13" s="512"/>
      <c r="AF13" s="513"/>
      <c r="AG13" s="514" t="s">
        <v>157</v>
      </c>
      <c r="AH13" s="515"/>
      <c r="AI13" s="515"/>
      <c r="AJ13" s="515"/>
      <c r="AK13" s="515"/>
      <c r="AL13" s="515"/>
      <c r="AM13" s="515"/>
      <c r="AN13" s="516"/>
    </row>
    <row r="14" spans="2:44" s="17" customFormat="1" ht="48" customHeight="1" x14ac:dyDescent="0.25">
      <c r="B14" s="492"/>
      <c r="C14" s="493"/>
      <c r="D14" s="493"/>
      <c r="E14" s="494"/>
      <c r="F14" s="495"/>
      <c r="G14" s="496"/>
      <c r="H14" s="496"/>
      <c r="I14" s="496"/>
      <c r="J14" s="496"/>
      <c r="K14" s="496"/>
      <c r="L14" s="496"/>
      <c r="M14" s="497"/>
      <c r="N14" s="517" t="s">
        <v>12</v>
      </c>
      <c r="O14" s="518" t="s">
        <v>13</v>
      </c>
      <c r="P14" s="519" t="s">
        <v>14</v>
      </c>
      <c r="Q14" s="520" t="s">
        <v>15</v>
      </c>
      <c r="R14" s="521"/>
      <c r="S14" s="521"/>
      <c r="T14" s="521"/>
      <c r="U14" s="521"/>
      <c r="V14" s="521"/>
      <c r="W14" s="521"/>
      <c r="X14" s="501"/>
      <c r="Y14" s="522" t="s">
        <v>16</v>
      </c>
      <c r="Z14" s="523" t="s">
        <v>17</v>
      </c>
      <c r="AA14" s="523" t="s">
        <v>18</v>
      </c>
      <c r="AB14" s="524" t="s">
        <v>19</v>
      </c>
      <c r="AC14" s="524" t="s">
        <v>20</v>
      </c>
      <c r="AD14" s="523" t="s">
        <v>158</v>
      </c>
      <c r="AE14" s="523" t="s">
        <v>22</v>
      </c>
      <c r="AF14" s="525" t="s">
        <v>23</v>
      </c>
      <c r="AG14" s="526" t="s">
        <v>159</v>
      </c>
      <c r="AH14" s="527"/>
      <c r="AI14" s="527"/>
      <c r="AJ14" s="527"/>
      <c r="AK14" s="528" t="s">
        <v>160</v>
      </c>
      <c r="AL14" s="529"/>
      <c r="AM14" s="529"/>
      <c r="AN14" s="530"/>
    </row>
    <row r="15" spans="2:44" s="18" customFormat="1" ht="63" customHeight="1" x14ac:dyDescent="0.25">
      <c r="B15" s="492"/>
      <c r="C15" s="493"/>
      <c r="D15" s="493"/>
      <c r="E15" s="494"/>
      <c r="F15" s="495"/>
      <c r="G15" s="496"/>
      <c r="H15" s="496"/>
      <c r="I15" s="496"/>
      <c r="J15" s="496"/>
      <c r="K15" s="496"/>
      <c r="L15" s="496"/>
      <c r="M15" s="497"/>
      <c r="N15" s="531"/>
      <c r="O15" s="532"/>
      <c r="P15" s="533"/>
      <c r="Q15" s="534" t="s">
        <v>24</v>
      </c>
      <c r="R15" s="535"/>
      <c r="S15" s="534" t="s">
        <v>161</v>
      </c>
      <c r="T15" s="535"/>
      <c r="U15" s="534" t="s">
        <v>162</v>
      </c>
      <c r="V15" s="536"/>
      <c r="W15" s="537" t="s">
        <v>56</v>
      </c>
      <c r="X15" s="501"/>
      <c r="Y15" s="538"/>
      <c r="Z15" s="539"/>
      <c r="AA15" s="539"/>
      <c r="AB15" s="540"/>
      <c r="AC15" s="540"/>
      <c r="AD15" s="539"/>
      <c r="AE15" s="539"/>
      <c r="AF15" s="541"/>
      <c r="AG15" s="542" t="s">
        <v>49</v>
      </c>
      <c r="AH15" s="542"/>
      <c r="AI15" s="542"/>
      <c r="AJ15" s="542"/>
      <c r="AK15" s="543" t="s">
        <v>49</v>
      </c>
      <c r="AL15" s="542"/>
      <c r="AM15" s="542"/>
      <c r="AN15" s="544"/>
    </row>
    <row r="16" spans="2:44" s="18" customFormat="1" ht="33" customHeight="1" x14ac:dyDescent="0.25">
      <c r="B16" s="492"/>
      <c r="C16" s="493"/>
      <c r="D16" s="493"/>
      <c r="E16" s="494"/>
      <c r="F16" s="495"/>
      <c r="G16" s="496"/>
      <c r="H16" s="496"/>
      <c r="I16" s="496"/>
      <c r="J16" s="496"/>
      <c r="K16" s="496"/>
      <c r="L16" s="496"/>
      <c r="M16" s="497"/>
      <c r="N16" s="531"/>
      <c r="O16" s="532"/>
      <c r="P16" s="533"/>
      <c r="Q16" s="545"/>
      <c r="R16" s="546"/>
      <c r="S16" s="545"/>
      <c r="T16" s="546"/>
      <c r="U16" s="547"/>
      <c r="V16" s="548"/>
      <c r="W16" s="549"/>
      <c r="X16" s="501"/>
      <c r="Y16" s="538"/>
      <c r="Z16" s="539"/>
      <c r="AA16" s="539"/>
      <c r="AB16" s="540"/>
      <c r="AC16" s="540"/>
      <c r="AD16" s="539"/>
      <c r="AE16" s="539"/>
      <c r="AF16" s="541"/>
      <c r="AG16" s="550" t="s">
        <v>14</v>
      </c>
      <c r="AH16" s="551" t="s">
        <v>25</v>
      </c>
      <c r="AI16" s="552"/>
      <c r="AJ16" s="552"/>
      <c r="AK16" s="553" t="s">
        <v>14</v>
      </c>
      <c r="AL16" s="551" t="s">
        <v>25</v>
      </c>
      <c r="AM16" s="552"/>
      <c r="AN16" s="554"/>
    </row>
    <row r="17" spans="2:40" s="18" customFormat="1" ht="409.6" customHeight="1" thickBot="1" x14ac:dyDescent="0.3">
      <c r="B17" s="555"/>
      <c r="C17" s="556"/>
      <c r="D17" s="556"/>
      <c r="E17" s="557"/>
      <c r="F17" s="558"/>
      <c r="G17" s="559"/>
      <c r="H17" s="559"/>
      <c r="I17" s="559"/>
      <c r="J17" s="559"/>
      <c r="K17" s="559"/>
      <c r="L17" s="559"/>
      <c r="M17" s="560"/>
      <c r="N17" s="561"/>
      <c r="O17" s="562"/>
      <c r="P17" s="563"/>
      <c r="Q17" s="564" t="s">
        <v>163</v>
      </c>
      <c r="R17" s="564" t="s">
        <v>164</v>
      </c>
      <c r="S17" s="564" t="s">
        <v>163</v>
      </c>
      <c r="T17" s="564" t="s">
        <v>164</v>
      </c>
      <c r="U17" s="564" t="s">
        <v>163</v>
      </c>
      <c r="V17" s="564" t="s">
        <v>164</v>
      </c>
      <c r="W17" s="565"/>
      <c r="X17" s="566"/>
      <c r="Y17" s="567"/>
      <c r="Z17" s="568"/>
      <c r="AA17" s="568"/>
      <c r="AB17" s="569"/>
      <c r="AC17" s="569"/>
      <c r="AD17" s="568"/>
      <c r="AE17" s="568"/>
      <c r="AF17" s="570"/>
      <c r="AG17" s="571"/>
      <c r="AH17" s="572" t="s">
        <v>24</v>
      </c>
      <c r="AI17" s="572" t="s">
        <v>26</v>
      </c>
      <c r="AJ17" s="573" t="s">
        <v>27</v>
      </c>
      <c r="AK17" s="574"/>
      <c r="AL17" s="572" t="s">
        <v>24</v>
      </c>
      <c r="AM17" s="572" t="s">
        <v>26</v>
      </c>
      <c r="AN17" s="575" t="s">
        <v>27</v>
      </c>
    </row>
    <row r="18" spans="2:40" s="583" customFormat="1" ht="51.75" customHeight="1" thickBot="1" x14ac:dyDescent="0.3">
      <c r="B18" s="576">
        <v>1</v>
      </c>
      <c r="C18" s="489">
        <v>2</v>
      </c>
      <c r="D18" s="489"/>
      <c r="E18" s="577"/>
      <c r="F18" s="578">
        <v>3</v>
      </c>
      <c r="G18" s="515"/>
      <c r="H18" s="515"/>
      <c r="I18" s="515"/>
      <c r="J18" s="515"/>
      <c r="K18" s="515"/>
      <c r="L18" s="515"/>
      <c r="M18" s="516"/>
      <c r="N18" s="579">
        <v>4</v>
      </c>
      <c r="O18" s="580">
        <v>5</v>
      </c>
      <c r="P18" s="581">
        <v>6</v>
      </c>
      <c r="Q18" s="582">
        <v>7</v>
      </c>
      <c r="R18" s="582">
        <v>8</v>
      </c>
      <c r="S18" s="582">
        <v>9</v>
      </c>
      <c r="T18" s="582">
        <v>10</v>
      </c>
      <c r="U18" s="582">
        <v>11</v>
      </c>
      <c r="V18" s="582">
        <v>12</v>
      </c>
      <c r="W18" s="582">
        <v>13</v>
      </c>
      <c r="X18" s="582">
        <v>14</v>
      </c>
      <c r="Y18" s="582">
        <v>15</v>
      </c>
      <c r="Z18" s="582">
        <v>16</v>
      </c>
      <c r="AA18" s="582">
        <v>17</v>
      </c>
      <c r="AB18" s="582">
        <v>18</v>
      </c>
      <c r="AC18" s="582">
        <v>19</v>
      </c>
      <c r="AD18" s="582">
        <v>20</v>
      </c>
      <c r="AE18" s="582">
        <v>21</v>
      </c>
      <c r="AF18" s="582">
        <v>22</v>
      </c>
      <c r="AG18" s="582">
        <v>23</v>
      </c>
      <c r="AH18" s="582">
        <v>24</v>
      </c>
      <c r="AI18" s="582">
        <v>25</v>
      </c>
      <c r="AJ18" s="582">
        <v>26</v>
      </c>
      <c r="AK18" s="582">
        <v>27</v>
      </c>
      <c r="AL18" s="582">
        <v>28</v>
      </c>
      <c r="AM18" s="582">
        <v>29</v>
      </c>
      <c r="AN18" s="582">
        <v>30</v>
      </c>
    </row>
    <row r="19" spans="2:40" s="19" customFormat="1" ht="58.5" customHeight="1" thickBot="1" x14ac:dyDescent="0.3">
      <c r="B19" s="584" t="s">
        <v>165</v>
      </c>
      <c r="C19" s="585"/>
      <c r="D19" s="585"/>
      <c r="E19" s="585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6"/>
    </row>
    <row r="20" spans="2:40" s="19" customFormat="1" ht="58.5" customHeight="1" thickBot="1" x14ac:dyDescent="0.3">
      <c r="B20" s="584" t="s">
        <v>166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585"/>
      <c r="R20" s="585"/>
      <c r="S20" s="585"/>
      <c r="T20" s="585"/>
      <c r="U20" s="585"/>
      <c r="V20" s="585"/>
      <c r="W20" s="585"/>
      <c r="X20" s="585"/>
      <c r="Y20" s="585"/>
      <c r="Z20" s="585"/>
      <c r="AA20" s="585"/>
      <c r="AB20" s="585"/>
      <c r="AC20" s="585"/>
      <c r="AD20" s="585"/>
      <c r="AE20" s="585"/>
      <c r="AF20" s="585"/>
      <c r="AG20" s="585"/>
      <c r="AH20" s="585"/>
      <c r="AI20" s="585"/>
      <c r="AJ20" s="585"/>
      <c r="AK20" s="585"/>
      <c r="AL20" s="585"/>
      <c r="AM20" s="585"/>
      <c r="AN20" s="586"/>
    </row>
    <row r="21" spans="2:40" s="19" customFormat="1" ht="70.5" customHeight="1" thickBot="1" x14ac:dyDescent="0.3">
      <c r="B21" s="584" t="s">
        <v>167</v>
      </c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5"/>
      <c r="AI21" s="585"/>
      <c r="AJ21" s="585"/>
      <c r="AK21" s="585"/>
      <c r="AL21" s="585"/>
      <c r="AM21" s="585"/>
      <c r="AN21" s="586"/>
    </row>
    <row r="22" spans="2:40" s="20" customFormat="1" ht="110.15" customHeight="1" x14ac:dyDescent="0.3">
      <c r="B22" s="587">
        <v>1</v>
      </c>
      <c r="C22" s="588" t="s">
        <v>168</v>
      </c>
      <c r="D22" s="589"/>
      <c r="E22" s="590"/>
      <c r="F22" s="591" t="s">
        <v>169</v>
      </c>
      <c r="G22" s="592"/>
      <c r="H22" s="592"/>
      <c r="I22" s="592"/>
      <c r="J22" s="592"/>
      <c r="K22" s="592"/>
      <c r="L22" s="592"/>
      <c r="M22" s="593"/>
      <c r="N22" s="594">
        <v>14</v>
      </c>
      <c r="O22" s="595">
        <v>420</v>
      </c>
      <c r="P22" s="594"/>
      <c r="Q22" s="596"/>
      <c r="R22" s="596"/>
      <c r="S22" s="596"/>
      <c r="T22" s="597"/>
      <c r="U22" s="597"/>
      <c r="V22" s="597"/>
      <c r="W22" s="597"/>
      <c r="X22" s="598">
        <v>420</v>
      </c>
      <c r="Y22" s="599"/>
      <c r="Z22" s="600">
        <v>3</v>
      </c>
      <c r="AA22" s="600"/>
      <c r="AB22" s="600"/>
      <c r="AC22" s="600"/>
      <c r="AD22" s="600"/>
      <c r="AE22" s="601"/>
      <c r="AF22" s="601"/>
      <c r="AG22" s="602"/>
      <c r="AH22" s="600"/>
      <c r="AI22" s="600"/>
      <c r="AJ22" s="595"/>
      <c r="AK22" s="603"/>
      <c r="AL22" s="604"/>
      <c r="AM22" s="604"/>
      <c r="AN22" s="605"/>
    </row>
    <row r="23" spans="2:40" s="20" customFormat="1" ht="110.15" customHeight="1" thickBot="1" x14ac:dyDescent="0.35">
      <c r="B23" s="587">
        <v>2</v>
      </c>
      <c r="C23" s="588" t="s">
        <v>170</v>
      </c>
      <c r="D23" s="589"/>
      <c r="E23" s="590"/>
      <c r="F23" s="591" t="s">
        <v>169</v>
      </c>
      <c r="G23" s="592"/>
      <c r="H23" s="592"/>
      <c r="I23" s="592"/>
      <c r="J23" s="592"/>
      <c r="K23" s="592"/>
      <c r="L23" s="592"/>
      <c r="M23" s="593"/>
      <c r="N23" s="594">
        <v>16</v>
      </c>
      <c r="O23" s="595">
        <v>480</v>
      </c>
      <c r="P23" s="594"/>
      <c r="Q23" s="596"/>
      <c r="R23" s="596"/>
      <c r="S23" s="596"/>
      <c r="T23" s="597"/>
      <c r="U23" s="597"/>
      <c r="V23" s="597"/>
      <c r="W23" s="597"/>
      <c r="X23" s="598">
        <v>480</v>
      </c>
      <c r="Y23" s="599"/>
      <c r="Z23" s="600"/>
      <c r="AA23" s="600"/>
      <c r="AB23" s="600"/>
      <c r="AC23" s="600"/>
      <c r="AD23" s="600"/>
      <c r="AE23" s="601"/>
      <c r="AF23" s="601"/>
      <c r="AG23" s="602"/>
      <c r="AH23" s="600"/>
      <c r="AI23" s="600"/>
      <c r="AJ23" s="595"/>
      <c r="AK23" s="603"/>
      <c r="AL23" s="604"/>
      <c r="AM23" s="604"/>
      <c r="AN23" s="605"/>
    </row>
    <row r="24" spans="2:40" s="21" customFormat="1" ht="50.15" customHeight="1" thickBot="1" x14ac:dyDescent="0.35">
      <c r="B24" s="606" t="s">
        <v>171</v>
      </c>
      <c r="C24" s="607"/>
      <c r="D24" s="607"/>
      <c r="E24" s="607"/>
      <c r="F24" s="607"/>
      <c r="G24" s="607"/>
      <c r="H24" s="607"/>
      <c r="I24" s="607"/>
      <c r="J24" s="607"/>
      <c r="K24" s="607"/>
      <c r="L24" s="607"/>
      <c r="M24" s="608"/>
      <c r="N24" s="609">
        <f>SUM(N22:N23)</f>
        <v>30</v>
      </c>
      <c r="O24" s="609">
        <f>SUM(O22:O23)</f>
        <v>900</v>
      </c>
      <c r="P24" s="609">
        <f>SUM(P22:P23)</f>
        <v>0</v>
      </c>
      <c r="Q24" s="609">
        <f>SUM(Q22:Q23)</f>
        <v>0</v>
      </c>
      <c r="R24" s="609"/>
      <c r="S24" s="609">
        <f>SUM(S22:S23)</f>
        <v>0</v>
      </c>
      <c r="T24" s="610"/>
      <c r="U24" s="610"/>
      <c r="V24" s="610"/>
      <c r="W24" s="611">
        <f>SUM(W21:W23)</f>
        <v>0</v>
      </c>
      <c r="X24" s="609">
        <f>SUM(X22:X23)</f>
        <v>900</v>
      </c>
      <c r="Y24" s="609"/>
      <c r="Z24" s="610">
        <v>1</v>
      </c>
      <c r="AA24" s="610"/>
      <c r="AB24" s="611"/>
      <c r="AC24" s="610"/>
      <c r="AD24" s="610"/>
      <c r="AE24" s="610"/>
      <c r="AF24" s="612"/>
      <c r="AG24" s="609">
        <f t="shared" ref="AG24:AN24" si="0">SUM(AG22:AG23)</f>
        <v>0</v>
      </c>
      <c r="AH24" s="609">
        <f t="shared" si="0"/>
        <v>0</v>
      </c>
      <c r="AI24" s="609">
        <f t="shared" si="0"/>
        <v>0</v>
      </c>
      <c r="AJ24" s="609">
        <f t="shared" si="0"/>
        <v>0</v>
      </c>
      <c r="AK24" s="609">
        <f t="shared" si="0"/>
        <v>0</v>
      </c>
      <c r="AL24" s="609">
        <f t="shared" si="0"/>
        <v>0</v>
      </c>
      <c r="AM24" s="609">
        <f t="shared" si="0"/>
        <v>0</v>
      </c>
      <c r="AN24" s="609">
        <f t="shared" si="0"/>
        <v>0</v>
      </c>
    </row>
    <row r="25" spans="2:40" s="20" customFormat="1" ht="64.5" customHeight="1" thickBot="1" x14ac:dyDescent="0.35">
      <c r="B25" s="613" t="s">
        <v>172</v>
      </c>
      <c r="C25" s="614"/>
      <c r="D25" s="614"/>
      <c r="E25" s="614"/>
      <c r="F25" s="614"/>
      <c r="G25" s="614"/>
      <c r="H25" s="614"/>
      <c r="I25" s="614"/>
      <c r="J25" s="614"/>
      <c r="K25" s="614"/>
      <c r="L25" s="614"/>
      <c r="M25" s="615"/>
      <c r="N25" s="616">
        <v>30</v>
      </c>
      <c r="O25" s="616">
        <v>900</v>
      </c>
      <c r="P25" s="616">
        <v>0</v>
      </c>
      <c r="Q25" s="616">
        <v>0</v>
      </c>
      <c r="R25" s="616">
        <v>0</v>
      </c>
      <c r="S25" s="616">
        <v>0</v>
      </c>
      <c r="T25" s="616">
        <v>0</v>
      </c>
      <c r="U25" s="616">
        <v>0</v>
      </c>
      <c r="V25" s="616">
        <v>0</v>
      </c>
      <c r="W25" s="616">
        <v>0</v>
      </c>
      <c r="X25" s="616">
        <v>900</v>
      </c>
      <c r="Y25" s="616"/>
      <c r="Z25" s="616">
        <v>1</v>
      </c>
      <c r="AA25" s="616"/>
      <c r="AB25" s="617"/>
      <c r="AC25" s="617"/>
      <c r="AD25" s="617"/>
      <c r="AE25" s="617"/>
      <c r="AF25" s="618"/>
      <c r="AG25" s="616">
        <v>0</v>
      </c>
      <c r="AH25" s="616">
        <v>0</v>
      </c>
      <c r="AI25" s="616">
        <v>0</v>
      </c>
      <c r="AJ25" s="616">
        <v>0</v>
      </c>
      <c r="AK25" s="619"/>
      <c r="AL25" s="611"/>
      <c r="AM25" s="611"/>
      <c r="AN25" s="612"/>
    </row>
    <row r="26" spans="2:40" s="20" customFormat="1" ht="54.75" customHeight="1" x14ac:dyDescent="0.3">
      <c r="B26" s="620"/>
      <c r="C26" s="620"/>
      <c r="D26" s="620"/>
      <c r="E26" s="620"/>
      <c r="F26" s="620"/>
      <c r="G26" s="620"/>
      <c r="H26" s="621"/>
      <c r="I26" s="621"/>
      <c r="J26" s="622"/>
      <c r="K26" s="623" t="s">
        <v>28</v>
      </c>
      <c r="L26" s="624"/>
      <c r="M26" s="625"/>
      <c r="N26" s="626" t="s">
        <v>29</v>
      </c>
      <c r="O26" s="627"/>
      <c r="P26" s="627"/>
      <c r="Q26" s="627"/>
      <c r="R26" s="627"/>
      <c r="S26" s="627"/>
      <c r="T26" s="627"/>
      <c r="U26" s="627"/>
      <c r="V26" s="627"/>
      <c r="W26" s="628"/>
      <c r="X26" s="628"/>
      <c r="Y26" s="629"/>
      <c r="Z26" s="630"/>
      <c r="AA26" s="630"/>
      <c r="AB26" s="631"/>
      <c r="AC26" s="630"/>
      <c r="AD26" s="630"/>
      <c r="AE26" s="630"/>
      <c r="AF26" s="632"/>
      <c r="AG26" s="633"/>
      <c r="AH26" s="634"/>
      <c r="AI26" s="634"/>
      <c r="AJ26" s="635"/>
      <c r="AK26" s="636"/>
      <c r="AL26" s="637"/>
      <c r="AM26" s="637"/>
      <c r="AN26" s="638"/>
    </row>
    <row r="27" spans="2:40" s="20" customFormat="1" ht="51.75" customHeight="1" x14ac:dyDescent="0.3">
      <c r="B27" s="639"/>
      <c r="C27" s="639"/>
      <c r="D27" s="639"/>
      <c r="E27" s="639"/>
      <c r="F27" s="639"/>
      <c r="G27" s="639"/>
      <c r="H27" s="621"/>
      <c r="I27" s="621"/>
      <c r="J27" s="621"/>
      <c r="K27" s="623"/>
      <c r="L27" s="624"/>
      <c r="M27" s="625"/>
      <c r="N27" s="640" t="s">
        <v>30</v>
      </c>
      <c r="O27" s="641"/>
      <c r="P27" s="641"/>
      <c r="Q27" s="641"/>
      <c r="R27" s="641"/>
      <c r="S27" s="641"/>
      <c r="T27" s="641"/>
      <c r="U27" s="641"/>
      <c r="V27" s="641"/>
      <c r="W27" s="642"/>
      <c r="X27" s="642"/>
      <c r="Y27" s="643"/>
      <c r="Z27" s="644">
        <v>1</v>
      </c>
      <c r="AA27" s="644"/>
      <c r="AB27" s="645"/>
      <c r="AC27" s="644"/>
      <c r="AD27" s="644"/>
      <c r="AE27" s="644"/>
      <c r="AF27" s="646"/>
      <c r="AG27" s="647">
        <v>1</v>
      </c>
      <c r="AH27" s="648"/>
      <c r="AI27" s="648"/>
      <c r="AJ27" s="649"/>
      <c r="AK27" s="647"/>
      <c r="AL27" s="648"/>
      <c r="AM27" s="648"/>
      <c r="AN27" s="649"/>
    </row>
    <row r="28" spans="2:40" s="20" customFormat="1" ht="48.75" customHeight="1" x14ac:dyDescent="0.3">
      <c r="B28" s="639"/>
      <c r="C28" s="639"/>
      <c r="D28" s="639"/>
      <c r="E28" s="639"/>
      <c r="F28" s="639"/>
      <c r="G28" s="639"/>
      <c r="H28" s="621"/>
      <c r="I28" s="621"/>
      <c r="J28" s="621"/>
      <c r="K28" s="623"/>
      <c r="L28" s="624"/>
      <c r="M28" s="625"/>
      <c r="N28" s="640" t="s">
        <v>31</v>
      </c>
      <c r="O28" s="641"/>
      <c r="P28" s="641"/>
      <c r="Q28" s="641"/>
      <c r="R28" s="641"/>
      <c r="S28" s="641"/>
      <c r="T28" s="641"/>
      <c r="U28" s="641"/>
      <c r="V28" s="641"/>
      <c r="W28" s="642"/>
      <c r="X28" s="642"/>
      <c r="Y28" s="643"/>
      <c r="Z28" s="644"/>
      <c r="AA28" s="644">
        <v>0</v>
      </c>
      <c r="AB28" s="645"/>
      <c r="AC28" s="644"/>
      <c r="AD28" s="644"/>
      <c r="AE28" s="644"/>
      <c r="AF28" s="646"/>
      <c r="AG28" s="647"/>
      <c r="AH28" s="648"/>
      <c r="AI28" s="648"/>
      <c r="AJ28" s="649"/>
      <c r="AK28" s="650"/>
      <c r="AL28" s="651"/>
      <c r="AM28" s="651"/>
      <c r="AN28" s="652"/>
    </row>
    <row r="29" spans="2:40" s="20" customFormat="1" ht="51.75" customHeight="1" x14ac:dyDescent="0.3">
      <c r="B29" s="639"/>
      <c r="C29" s="653" t="s">
        <v>32</v>
      </c>
      <c r="D29" s="654"/>
      <c r="E29" s="654"/>
      <c r="F29" s="655"/>
      <c r="G29" s="655"/>
      <c r="H29" s="656"/>
      <c r="I29" s="656"/>
      <c r="J29" s="656"/>
      <c r="K29" s="623"/>
      <c r="L29" s="624"/>
      <c r="M29" s="625"/>
      <c r="N29" s="640" t="s">
        <v>33</v>
      </c>
      <c r="O29" s="641"/>
      <c r="P29" s="641"/>
      <c r="Q29" s="641"/>
      <c r="R29" s="641"/>
      <c r="S29" s="641"/>
      <c r="T29" s="641"/>
      <c r="U29" s="641"/>
      <c r="V29" s="641"/>
      <c r="W29" s="642"/>
      <c r="X29" s="642"/>
      <c r="Y29" s="643"/>
      <c r="Z29" s="644"/>
      <c r="AA29" s="644"/>
      <c r="AB29" s="645">
        <v>0</v>
      </c>
      <c r="AC29" s="644"/>
      <c r="AD29" s="644"/>
      <c r="AE29" s="644"/>
      <c r="AF29" s="646"/>
      <c r="AG29" s="647"/>
      <c r="AH29" s="648"/>
      <c r="AI29" s="648"/>
      <c r="AJ29" s="649"/>
      <c r="AK29" s="650"/>
      <c r="AL29" s="651"/>
      <c r="AM29" s="651"/>
      <c r="AN29" s="652"/>
    </row>
    <row r="30" spans="2:40" s="20" customFormat="1" ht="54.75" customHeight="1" x14ac:dyDescent="0.75">
      <c r="B30" s="639"/>
      <c r="C30" s="657" t="s">
        <v>173</v>
      </c>
      <c r="D30" s="658"/>
      <c r="E30" s="659"/>
      <c r="F30" s="655"/>
      <c r="G30" s="655"/>
      <c r="H30" s="660"/>
      <c r="I30" s="660"/>
      <c r="J30" s="660"/>
      <c r="K30" s="623"/>
      <c r="L30" s="624"/>
      <c r="M30" s="625"/>
      <c r="N30" s="640" t="s">
        <v>34</v>
      </c>
      <c r="O30" s="641"/>
      <c r="P30" s="641"/>
      <c r="Q30" s="641"/>
      <c r="R30" s="641"/>
      <c r="S30" s="641"/>
      <c r="T30" s="641"/>
      <c r="U30" s="641"/>
      <c r="V30" s="641"/>
      <c r="W30" s="642"/>
      <c r="X30" s="642"/>
      <c r="Y30" s="643"/>
      <c r="Z30" s="644"/>
      <c r="AA30" s="644"/>
      <c r="AB30" s="645"/>
      <c r="AC30" s="644">
        <v>0</v>
      </c>
      <c r="AD30" s="644"/>
      <c r="AE30" s="644"/>
      <c r="AF30" s="646"/>
      <c r="AG30" s="647"/>
      <c r="AH30" s="648"/>
      <c r="AI30" s="648"/>
      <c r="AJ30" s="649"/>
      <c r="AK30" s="650"/>
      <c r="AL30" s="651"/>
      <c r="AM30" s="651"/>
      <c r="AN30" s="652"/>
    </row>
    <row r="31" spans="2:40" s="20" customFormat="1" ht="54.75" customHeight="1" x14ac:dyDescent="0.3">
      <c r="B31" s="639"/>
      <c r="C31" s="661" t="s">
        <v>174</v>
      </c>
      <c r="D31" s="658"/>
      <c r="E31" s="659"/>
      <c r="F31" s="655"/>
      <c r="G31" s="655"/>
      <c r="H31" s="656"/>
      <c r="I31" s="656"/>
      <c r="J31" s="656"/>
      <c r="K31" s="623"/>
      <c r="L31" s="624"/>
      <c r="M31" s="625"/>
      <c r="N31" s="640" t="s">
        <v>158</v>
      </c>
      <c r="O31" s="641"/>
      <c r="P31" s="641"/>
      <c r="Q31" s="641"/>
      <c r="R31" s="641"/>
      <c r="S31" s="641"/>
      <c r="T31" s="641"/>
      <c r="U31" s="641"/>
      <c r="V31" s="641"/>
      <c r="W31" s="642"/>
      <c r="X31" s="642"/>
      <c r="Y31" s="643"/>
      <c r="Z31" s="644"/>
      <c r="AA31" s="644"/>
      <c r="AB31" s="645"/>
      <c r="AC31" s="644"/>
      <c r="AD31" s="644">
        <v>0</v>
      </c>
      <c r="AE31" s="644"/>
      <c r="AF31" s="646"/>
      <c r="AG31" s="647"/>
      <c r="AH31" s="648"/>
      <c r="AI31" s="648"/>
      <c r="AJ31" s="649"/>
      <c r="AK31" s="650"/>
      <c r="AL31" s="651"/>
      <c r="AM31" s="651"/>
      <c r="AN31" s="652"/>
    </row>
    <row r="32" spans="2:40" s="20" customFormat="1" ht="48.75" customHeight="1" x14ac:dyDescent="0.3">
      <c r="B32" s="639"/>
      <c r="C32" s="661" t="s">
        <v>175</v>
      </c>
      <c r="D32" s="658"/>
      <c r="E32" s="659"/>
      <c r="F32" s="655"/>
      <c r="G32" s="655"/>
      <c r="H32" s="656"/>
      <c r="I32" s="656"/>
      <c r="J32" s="656"/>
      <c r="K32" s="623"/>
      <c r="L32" s="624"/>
      <c r="M32" s="625"/>
      <c r="N32" s="640" t="s">
        <v>22</v>
      </c>
      <c r="O32" s="641"/>
      <c r="P32" s="641"/>
      <c r="Q32" s="641"/>
      <c r="R32" s="641"/>
      <c r="S32" s="641"/>
      <c r="T32" s="641"/>
      <c r="U32" s="641"/>
      <c r="V32" s="641"/>
      <c r="W32" s="642"/>
      <c r="X32" s="642"/>
      <c r="Y32" s="643"/>
      <c r="Z32" s="644"/>
      <c r="AA32" s="644"/>
      <c r="AB32" s="645"/>
      <c r="AC32" s="644"/>
      <c r="AD32" s="644"/>
      <c r="AE32" s="644"/>
      <c r="AF32" s="646"/>
      <c r="AG32" s="647"/>
      <c r="AH32" s="648"/>
      <c r="AI32" s="648"/>
      <c r="AJ32" s="649"/>
      <c r="AK32" s="650"/>
      <c r="AL32" s="651"/>
      <c r="AM32" s="651"/>
      <c r="AN32" s="652"/>
    </row>
    <row r="33" spans="1:242" s="20" customFormat="1" ht="51.75" customHeight="1" thickBot="1" x14ac:dyDescent="0.75">
      <c r="B33" s="639"/>
      <c r="C33" s="661" t="s">
        <v>176</v>
      </c>
      <c r="D33" s="661"/>
      <c r="E33" s="661"/>
      <c r="F33" s="661"/>
      <c r="G33" s="661"/>
      <c r="H33" s="661"/>
      <c r="I33" s="661"/>
      <c r="J33" s="662"/>
      <c r="K33" s="663"/>
      <c r="L33" s="664"/>
      <c r="M33" s="665"/>
      <c r="N33" s="666" t="s">
        <v>35</v>
      </c>
      <c r="O33" s="667"/>
      <c r="P33" s="667"/>
      <c r="Q33" s="667"/>
      <c r="R33" s="667"/>
      <c r="S33" s="667"/>
      <c r="T33" s="667"/>
      <c r="U33" s="667"/>
      <c r="V33" s="667"/>
      <c r="W33" s="668"/>
      <c r="X33" s="668"/>
      <c r="Y33" s="669"/>
      <c r="Z33" s="670"/>
      <c r="AA33" s="670"/>
      <c r="AB33" s="671"/>
      <c r="AC33" s="670"/>
      <c r="AD33" s="670"/>
      <c r="AE33" s="670"/>
      <c r="AF33" s="672"/>
      <c r="AG33" s="673"/>
      <c r="AH33" s="674"/>
      <c r="AI33" s="674"/>
      <c r="AJ33" s="675"/>
      <c r="AK33" s="676"/>
      <c r="AL33" s="677"/>
      <c r="AM33" s="677"/>
      <c r="AN33" s="678"/>
    </row>
    <row r="34" spans="1:242" s="20" customFormat="1" ht="14" x14ac:dyDescent="0.3">
      <c r="F34" s="22"/>
      <c r="G34" s="22"/>
      <c r="H34" s="22"/>
      <c r="I34" s="22"/>
      <c r="J34" s="22"/>
      <c r="K34" s="22"/>
      <c r="L34" s="22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2" s="20" customFormat="1" ht="14" x14ac:dyDescent="0.3">
      <c r="F35" s="22"/>
      <c r="G35" s="22"/>
      <c r="H35" s="22"/>
      <c r="I35" s="22"/>
      <c r="J35" s="22"/>
      <c r="K35" s="22"/>
      <c r="L35" s="22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2" s="20" customFormat="1" ht="284.25" customHeight="1" x14ac:dyDescent="0.3">
      <c r="F36" s="22"/>
      <c r="G36" s="22"/>
      <c r="H36" s="22"/>
      <c r="I36" s="22"/>
      <c r="J36" s="22"/>
      <c r="K36" s="22"/>
      <c r="L36" s="22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2" s="20" customFormat="1" ht="58.5" customHeight="1" x14ac:dyDescent="0.3">
      <c r="D37" s="30"/>
      <c r="E37" s="28"/>
      <c r="F37" s="28"/>
      <c r="G37" s="28"/>
      <c r="H37" s="29"/>
      <c r="I37" s="29"/>
      <c r="J37" s="31"/>
      <c r="K37" s="29"/>
      <c r="L37" s="29"/>
      <c r="M37" s="29"/>
      <c r="N37" s="28"/>
      <c r="O37" s="29"/>
      <c r="P37" s="29"/>
      <c r="Q37" s="29"/>
      <c r="R37" s="29"/>
      <c r="S37" s="28"/>
      <c r="T37" s="28"/>
      <c r="U37" s="28"/>
      <c r="V37" s="28"/>
      <c r="W37" s="29"/>
      <c r="X37" s="679"/>
      <c r="Y37" s="679"/>
      <c r="Z37" s="679"/>
      <c r="AA37" s="679"/>
      <c r="AB37" s="679"/>
      <c r="AC37" s="679"/>
      <c r="AD37" s="679"/>
      <c r="AE37" s="679"/>
      <c r="AF37" s="679"/>
      <c r="AG37" s="679"/>
      <c r="AH37" s="679"/>
      <c r="AI37" s="679"/>
      <c r="AJ37" s="679"/>
      <c r="AK37" s="679"/>
      <c r="AL37" s="679"/>
      <c r="AM37" s="679"/>
      <c r="AN37" s="679"/>
    </row>
    <row r="38" spans="1:242" s="20" customFormat="1" ht="93.75" customHeight="1" thickBot="1" x14ac:dyDescent="0.35">
      <c r="B38" s="680" t="s">
        <v>177</v>
      </c>
      <c r="C38" s="680"/>
      <c r="D38" s="680"/>
      <c r="E38" s="680"/>
      <c r="F38" s="680"/>
      <c r="G38" s="680"/>
      <c r="H38" s="680"/>
      <c r="I38" s="680"/>
      <c r="J38" s="680"/>
      <c r="K38" s="680"/>
      <c r="L38" s="681"/>
      <c r="M38" s="681"/>
      <c r="N38" s="682"/>
      <c r="Q38" s="683" t="s">
        <v>178</v>
      </c>
      <c r="R38" s="683"/>
      <c r="S38" s="683"/>
      <c r="T38" s="683"/>
      <c r="U38" s="683"/>
      <c r="V38" s="683"/>
      <c r="W38" s="683"/>
      <c r="X38" s="683"/>
      <c r="Y38" s="683"/>
      <c r="Z38" s="683"/>
      <c r="AA38" s="683"/>
      <c r="AB38" s="683"/>
      <c r="AC38" s="683"/>
      <c r="AD38" s="683"/>
      <c r="AE38" s="683"/>
      <c r="AF38" s="683"/>
      <c r="AG38" s="683"/>
      <c r="AH38" s="683"/>
      <c r="AI38" s="683"/>
      <c r="AJ38" s="683"/>
      <c r="AK38" s="683"/>
      <c r="AL38" s="683"/>
      <c r="AM38" s="683"/>
      <c r="AN38" s="683"/>
    </row>
    <row r="39" spans="1:242" s="20" customFormat="1" ht="163.5" customHeight="1" thickBot="1" x14ac:dyDescent="1">
      <c r="B39" s="684" t="s">
        <v>151</v>
      </c>
      <c r="C39" s="685" t="s">
        <v>179</v>
      </c>
      <c r="D39" s="686"/>
      <c r="E39" s="687" t="s">
        <v>180</v>
      </c>
      <c r="F39" s="688"/>
      <c r="G39" s="688"/>
      <c r="H39" s="689"/>
      <c r="I39" s="690" t="s">
        <v>181</v>
      </c>
      <c r="J39" s="691"/>
      <c r="K39" s="692"/>
      <c r="L39" s="693" t="s">
        <v>182</v>
      </c>
      <c r="M39" s="694"/>
      <c r="N39" s="695"/>
      <c r="O39" s="696"/>
      <c r="P39" s="696"/>
      <c r="Q39" s="697" t="s">
        <v>151</v>
      </c>
      <c r="R39" s="698" t="s">
        <v>183</v>
      </c>
      <c r="S39" s="699"/>
      <c r="T39" s="699"/>
      <c r="U39" s="699"/>
      <c r="V39" s="699"/>
      <c r="W39" s="699"/>
      <c r="X39" s="699"/>
      <c r="Y39" s="699"/>
      <c r="Z39" s="699"/>
      <c r="AA39" s="699"/>
      <c r="AB39" s="699"/>
      <c r="AC39" s="699"/>
      <c r="AD39" s="699"/>
      <c r="AE39" s="699"/>
      <c r="AF39" s="699"/>
      <c r="AG39" s="699"/>
      <c r="AH39" s="700"/>
      <c r="AI39" s="701" t="s">
        <v>180</v>
      </c>
      <c r="AJ39" s="702"/>
      <c r="AK39" s="702"/>
      <c r="AL39" s="702"/>
      <c r="AM39" s="702"/>
      <c r="AN39" s="703"/>
    </row>
    <row r="40" spans="1:242" s="704" customFormat="1" ht="85.5" customHeight="1" x14ac:dyDescent="0.95">
      <c r="B40" s="705" t="s">
        <v>184</v>
      </c>
      <c r="C40" s="706" t="s">
        <v>185</v>
      </c>
      <c r="D40" s="707"/>
      <c r="E40" s="708" t="s">
        <v>186</v>
      </c>
      <c r="F40" s="709"/>
      <c r="G40" s="709"/>
      <c r="H40" s="710"/>
      <c r="I40" s="711">
        <v>8</v>
      </c>
      <c r="J40" s="712"/>
      <c r="K40" s="713"/>
      <c r="L40" s="714">
        <v>3</v>
      </c>
      <c r="M40" s="715"/>
      <c r="N40" s="716"/>
      <c r="O40" s="696"/>
      <c r="P40" s="696"/>
      <c r="Q40" s="717">
        <v>1</v>
      </c>
      <c r="R40" s="718" t="s">
        <v>187</v>
      </c>
      <c r="S40" s="719"/>
      <c r="T40" s="719"/>
      <c r="U40" s="719"/>
      <c r="V40" s="719"/>
      <c r="W40" s="719"/>
      <c r="X40" s="719"/>
      <c r="Y40" s="719"/>
      <c r="Z40" s="719"/>
      <c r="AA40" s="719"/>
      <c r="AB40" s="719"/>
      <c r="AC40" s="719"/>
      <c r="AD40" s="719"/>
      <c r="AE40" s="719"/>
      <c r="AF40" s="719"/>
      <c r="AG40" s="719"/>
      <c r="AH40" s="720"/>
      <c r="AI40" s="708" t="s">
        <v>188</v>
      </c>
      <c r="AJ40" s="709"/>
      <c r="AK40" s="709"/>
      <c r="AL40" s="709"/>
      <c r="AM40" s="709"/>
      <c r="AN40" s="710"/>
    </row>
    <row r="41" spans="1:242" s="20" customFormat="1" ht="40" customHeight="1" thickBot="1" x14ac:dyDescent="1">
      <c r="B41" s="721"/>
      <c r="C41" s="722"/>
      <c r="D41" s="723"/>
      <c r="E41" s="724"/>
      <c r="F41" s="725"/>
      <c r="G41" s="725"/>
      <c r="H41" s="726"/>
      <c r="I41" s="727"/>
      <c r="J41" s="728"/>
      <c r="K41" s="729"/>
      <c r="L41" s="730"/>
      <c r="M41" s="731"/>
      <c r="N41" s="732"/>
      <c r="O41" s="696"/>
      <c r="P41" s="696"/>
      <c r="Q41" s="733"/>
      <c r="R41" s="734"/>
      <c r="S41" s="735"/>
      <c r="T41" s="735"/>
      <c r="U41" s="735"/>
      <c r="V41" s="735"/>
      <c r="W41" s="735"/>
      <c r="X41" s="735"/>
      <c r="Y41" s="735"/>
      <c r="Z41" s="735"/>
      <c r="AA41" s="735"/>
      <c r="AB41" s="735"/>
      <c r="AC41" s="735"/>
      <c r="AD41" s="735"/>
      <c r="AE41" s="735"/>
      <c r="AF41" s="735"/>
      <c r="AG41" s="735"/>
      <c r="AH41" s="736"/>
      <c r="AI41" s="737"/>
      <c r="AJ41" s="738"/>
      <c r="AK41" s="738"/>
      <c r="AL41" s="738"/>
      <c r="AM41" s="738"/>
      <c r="AN41" s="739"/>
    </row>
    <row r="42" spans="1:242" s="20" customFormat="1" ht="40" customHeight="1" x14ac:dyDescent="0.8">
      <c r="B42" s="740"/>
      <c r="C42" s="741"/>
      <c r="D42" s="742"/>
      <c r="E42" s="743"/>
      <c r="F42" s="743"/>
      <c r="G42" s="743"/>
      <c r="H42" s="743"/>
      <c r="I42" s="744"/>
      <c r="J42" s="744"/>
      <c r="K42" s="744"/>
      <c r="L42" s="745"/>
      <c r="M42" s="745"/>
      <c r="N42" s="745"/>
      <c r="O42" s="746"/>
      <c r="P42" s="746"/>
      <c r="Q42" s="747"/>
      <c r="R42" s="747"/>
      <c r="S42" s="748"/>
      <c r="T42" s="748"/>
      <c r="U42" s="748"/>
      <c r="V42" s="748"/>
      <c r="W42" s="748"/>
      <c r="X42" s="748"/>
      <c r="Y42" s="748"/>
      <c r="Z42" s="748"/>
      <c r="AA42" s="748"/>
      <c r="AB42" s="748"/>
      <c r="AC42" s="748"/>
      <c r="AD42" s="748"/>
      <c r="AE42" s="748"/>
      <c r="AF42" s="748"/>
      <c r="AG42" s="748"/>
      <c r="AH42" s="748"/>
      <c r="AI42" s="748"/>
      <c r="AJ42" s="748"/>
      <c r="AK42" s="748"/>
      <c r="AL42" s="748"/>
      <c r="AM42" s="748"/>
      <c r="AN42" s="748"/>
    </row>
    <row r="43" spans="1:242" s="20" customFormat="1" ht="39.75" customHeight="1" x14ac:dyDescent="0.8">
      <c r="B43" s="740"/>
      <c r="C43" s="741"/>
      <c r="D43" s="742"/>
      <c r="E43" s="743"/>
      <c r="F43" s="743"/>
      <c r="G43" s="743"/>
      <c r="H43" s="743"/>
      <c r="I43" s="744"/>
      <c r="J43" s="744"/>
      <c r="K43" s="744"/>
      <c r="L43" s="745"/>
      <c r="M43" s="745"/>
      <c r="N43" s="745"/>
      <c r="O43" s="746"/>
      <c r="P43" s="746"/>
      <c r="Q43" s="747"/>
      <c r="R43" s="747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  <c r="AJ43" s="748"/>
      <c r="AK43" s="748"/>
      <c r="AL43" s="748"/>
      <c r="AM43" s="748"/>
      <c r="AN43" s="748"/>
    </row>
    <row r="44" spans="1:242" s="20" customFormat="1" ht="120.75" customHeight="1" x14ac:dyDescent="0.8">
      <c r="B44" s="740"/>
      <c r="C44" s="741"/>
      <c r="D44" s="742"/>
      <c r="E44" s="743"/>
      <c r="F44" s="743"/>
      <c r="G44" s="743"/>
      <c r="H44" s="743"/>
      <c r="I44" s="744"/>
      <c r="J44" s="744"/>
      <c r="K44" s="744"/>
      <c r="L44" s="745"/>
      <c r="M44" s="745"/>
      <c r="N44" s="745"/>
      <c r="O44" s="746"/>
      <c r="P44" s="746"/>
      <c r="Q44" s="747"/>
      <c r="R44" s="747"/>
      <c r="S44" s="748"/>
      <c r="T44" s="748"/>
      <c r="U44" s="748"/>
      <c r="V44" s="748"/>
      <c r="W44" s="748"/>
      <c r="X44" s="748"/>
      <c r="Y44" s="748"/>
      <c r="Z44" s="748"/>
      <c r="AA44" s="748"/>
      <c r="AB44" s="748"/>
      <c r="AC44" s="748"/>
      <c r="AD44" s="748"/>
      <c r="AE44" s="748"/>
      <c r="AF44" s="748"/>
      <c r="AG44" s="748"/>
      <c r="AH44" s="748"/>
      <c r="AI44" s="748"/>
      <c r="AJ44" s="748"/>
      <c r="AK44" s="748"/>
      <c r="AL44" s="748"/>
      <c r="AM44" s="748"/>
      <c r="AN44" s="748"/>
    </row>
    <row r="45" spans="1:242" s="20" customFormat="1" ht="66.75" customHeight="1" x14ac:dyDescent="0.8">
      <c r="B45" s="746"/>
      <c r="C45" s="746"/>
      <c r="D45" s="746"/>
      <c r="E45" s="746"/>
      <c r="F45" s="749"/>
      <c r="G45" s="749"/>
      <c r="H45" s="749"/>
      <c r="I45" s="749"/>
      <c r="J45" s="749"/>
      <c r="K45" s="749"/>
      <c r="L45" s="749"/>
      <c r="M45" s="750"/>
      <c r="N45" s="750"/>
      <c r="O45" s="750"/>
      <c r="P45" s="750"/>
      <c r="Q45" s="750"/>
      <c r="R45" s="750"/>
      <c r="S45" s="750"/>
      <c r="T45" s="750"/>
      <c r="U45" s="750"/>
      <c r="V45" s="750"/>
      <c r="W45" s="750"/>
      <c r="X45" s="750"/>
      <c r="Y45" s="746"/>
      <c r="Z45" s="746"/>
      <c r="AA45" s="746"/>
      <c r="AB45" s="746"/>
      <c r="AC45" s="746"/>
      <c r="AD45" s="746"/>
      <c r="AE45" s="746"/>
      <c r="AF45" s="746"/>
      <c r="AG45" s="746"/>
      <c r="AH45" s="746"/>
      <c r="AI45" s="746"/>
      <c r="AJ45" s="746"/>
      <c r="AK45" s="746"/>
      <c r="AL45" s="746"/>
      <c r="AM45" s="746"/>
      <c r="AN45" s="746"/>
    </row>
    <row r="46" spans="1:242" s="20" customFormat="1" ht="66.75" customHeight="1" thickBot="1" x14ac:dyDescent="0.85">
      <c r="B46" s="664" t="s">
        <v>189</v>
      </c>
      <c r="C46" s="664"/>
      <c r="D46" s="664"/>
      <c r="E46" s="664"/>
      <c r="F46" s="664"/>
      <c r="G46" s="664"/>
      <c r="H46" s="664"/>
      <c r="I46" s="664"/>
      <c r="J46" s="664"/>
      <c r="K46" s="664"/>
      <c r="L46" s="664"/>
      <c r="M46" s="664"/>
      <c r="N46" s="664"/>
      <c r="O46" s="664"/>
      <c r="P46" s="664"/>
      <c r="Q46" s="664"/>
      <c r="R46" s="664"/>
      <c r="S46" s="664"/>
      <c r="T46" s="624"/>
      <c r="U46" s="624"/>
      <c r="V46" s="624"/>
      <c r="W46" s="624"/>
      <c r="X46" s="751"/>
      <c r="Y46" s="751"/>
      <c r="Z46" s="751"/>
      <c r="AA46" s="751"/>
      <c r="AB46" s="751"/>
      <c r="AC46" s="751"/>
      <c r="AD46" s="751"/>
      <c r="AE46" s="751"/>
      <c r="AF46" s="751"/>
      <c r="AG46" s="751"/>
      <c r="AH46" s="751"/>
      <c r="AI46" s="751"/>
      <c r="AJ46" s="751"/>
      <c r="AK46" s="751"/>
      <c r="AL46" s="751"/>
      <c r="AM46" s="751"/>
      <c r="AN46" s="746"/>
    </row>
    <row r="47" spans="1:242" s="767" customFormat="1" ht="40" customHeight="1" thickBot="1" x14ac:dyDescent="0.85">
      <c r="A47" s="20"/>
      <c r="B47" s="752" t="s">
        <v>190</v>
      </c>
      <c r="C47" s="753"/>
      <c r="D47" s="754" t="s">
        <v>191</v>
      </c>
      <c r="E47" s="755" t="s">
        <v>192</v>
      </c>
      <c r="F47" s="756"/>
      <c r="G47" s="756"/>
      <c r="H47" s="756"/>
      <c r="I47" s="756"/>
      <c r="J47" s="756"/>
      <c r="K47" s="756"/>
      <c r="L47" s="757"/>
      <c r="M47" s="758" t="s">
        <v>193</v>
      </c>
      <c r="N47" s="759"/>
      <c r="O47" s="759"/>
      <c r="P47" s="760"/>
      <c r="Q47" s="758" t="s">
        <v>194</v>
      </c>
      <c r="R47" s="759"/>
      <c r="S47" s="759"/>
      <c r="T47" s="760"/>
      <c r="U47" s="745"/>
      <c r="V47" s="745"/>
      <c r="W47" s="745"/>
      <c r="X47" s="761"/>
      <c r="Y47" s="762"/>
      <c r="Z47" s="763"/>
      <c r="AA47" s="763"/>
      <c r="AB47" s="763"/>
      <c r="AC47" s="763"/>
      <c r="AD47" s="763"/>
      <c r="AE47" s="763"/>
      <c r="AF47" s="764"/>
      <c r="AG47" s="765"/>
      <c r="AH47" s="766"/>
      <c r="AI47" s="763"/>
      <c r="AJ47" s="766"/>
      <c r="AK47" s="763"/>
      <c r="AL47" s="746"/>
      <c r="AM47" s="746"/>
      <c r="AN47" s="746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</row>
    <row r="48" spans="1:242" s="767" customFormat="1" ht="48.75" customHeight="1" thickTop="1" thickBot="1" x14ac:dyDescent="0.85">
      <c r="A48" s="20"/>
      <c r="B48" s="768"/>
      <c r="C48" s="769"/>
      <c r="D48" s="770"/>
      <c r="E48" s="771"/>
      <c r="F48" s="772"/>
      <c r="G48" s="772"/>
      <c r="H48" s="772"/>
      <c r="I48" s="772"/>
      <c r="J48" s="772"/>
      <c r="K48" s="772"/>
      <c r="L48" s="773"/>
      <c r="M48" s="774"/>
      <c r="N48" s="775"/>
      <c r="O48" s="775"/>
      <c r="P48" s="776"/>
      <c r="Q48" s="774"/>
      <c r="R48" s="775"/>
      <c r="S48" s="775"/>
      <c r="T48" s="776"/>
      <c r="U48" s="745"/>
      <c r="V48" s="745"/>
      <c r="W48" s="745"/>
      <c r="X48" s="762"/>
      <c r="Y48" s="762"/>
      <c r="Z48" s="763"/>
      <c r="AA48" s="763"/>
      <c r="AB48" s="763"/>
      <c r="AC48" s="763"/>
      <c r="AD48" s="763"/>
      <c r="AE48" s="763"/>
      <c r="AF48" s="765"/>
      <c r="AG48" s="765"/>
      <c r="AH48" s="763"/>
      <c r="AI48" s="763"/>
      <c r="AJ48" s="763"/>
      <c r="AK48" s="763"/>
      <c r="AL48" s="746"/>
      <c r="AM48" s="746"/>
      <c r="AN48" s="746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</row>
    <row r="49" spans="1:242" s="767" customFormat="1" ht="75.75" customHeight="1" thickTop="1" thickBot="1" x14ac:dyDescent="0.85">
      <c r="A49" s="20"/>
      <c r="B49" s="777"/>
      <c r="C49" s="778"/>
      <c r="D49" s="779"/>
      <c r="E49" s="771"/>
      <c r="F49" s="772"/>
      <c r="G49" s="772"/>
      <c r="H49" s="772"/>
      <c r="I49" s="772"/>
      <c r="J49" s="772"/>
      <c r="K49" s="772"/>
      <c r="L49" s="773"/>
      <c r="M49" s="780" t="s">
        <v>195</v>
      </c>
      <c r="N49" s="781"/>
      <c r="O49" s="782" t="s">
        <v>196</v>
      </c>
      <c r="P49" s="783"/>
      <c r="Q49" s="780" t="s">
        <v>195</v>
      </c>
      <c r="R49" s="781"/>
      <c r="S49" s="784" t="s">
        <v>196</v>
      </c>
      <c r="T49" s="785"/>
      <c r="U49" s="786"/>
      <c r="V49" s="786"/>
      <c r="W49" s="786"/>
      <c r="X49" s="762"/>
      <c r="Y49" s="762"/>
      <c r="Z49" s="763"/>
      <c r="AA49" s="763"/>
      <c r="AB49" s="763"/>
      <c r="AC49" s="763"/>
      <c r="AD49" s="763"/>
      <c r="AE49" s="763"/>
      <c r="AF49" s="787"/>
      <c r="AG49" s="787"/>
      <c r="AH49" s="787"/>
      <c r="AI49" s="787"/>
      <c r="AJ49" s="787"/>
      <c r="AK49" s="787"/>
      <c r="AL49" s="746"/>
      <c r="AM49" s="746"/>
      <c r="AN49" s="746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</row>
    <row r="50" spans="1:242" s="807" customFormat="1" ht="97.5" customHeight="1" x14ac:dyDescent="0.8">
      <c r="A50" s="704"/>
      <c r="B50" s="788" t="s">
        <v>197</v>
      </c>
      <c r="C50" s="789"/>
      <c r="D50" s="790">
        <v>34</v>
      </c>
      <c r="E50" s="791" t="s">
        <v>169</v>
      </c>
      <c r="F50" s="792"/>
      <c r="G50" s="792"/>
      <c r="H50" s="792"/>
      <c r="I50" s="792"/>
      <c r="J50" s="792"/>
      <c r="K50" s="792"/>
      <c r="L50" s="793"/>
      <c r="M50" s="794">
        <v>17</v>
      </c>
      <c r="N50" s="795"/>
      <c r="O50" s="796">
        <v>2</v>
      </c>
      <c r="P50" s="797"/>
      <c r="Q50" s="798">
        <f>D50*M50</f>
        <v>578</v>
      </c>
      <c r="R50" s="799"/>
      <c r="S50" s="800">
        <v>68</v>
      </c>
      <c r="T50" s="801"/>
      <c r="U50" s="802"/>
      <c r="V50" s="802"/>
      <c r="W50" s="802"/>
      <c r="X50" s="803"/>
      <c r="Y50" s="803"/>
      <c r="Z50" s="804"/>
      <c r="AA50" s="804"/>
      <c r="AB50" s="804"/>
      <c r="AC50" s="804"/>
      <c r="AD50" s="804"/>
      <c r="AE50" s="804"/>
      <c r="AF50" s="805"/>
      <c r="AG50" s="805"/>
      <c r="AH50" s="806"/>
      <c r="AI50" s="787"/>
      <c r="AJ50" s="787"/>
      <c r="AK50" s="787"/>
      <c r="AL50" s="787"/>
      <c r="AM50" s="787"/>
      <c r="AN50" s="746"/>
      <c r="AO50" s="704"/>
      <c r="AP50" s="704"/>
      <c r="AQ50" s="704"/>
      <c r="AR50" s="704"/>
      <c r="AS50" s="704"/>
      <c r="AT50" s="704"/>
      <c r="AU50" s="704"/>
      <c r="AV50" s="704"/>
      <c r="AW50" s="704"/>
      <c r="AX50" s="704"/>
      <c r="AY50" s="704"/>
      <c r="AZ50" s="704"/>
      <c r="BA50" s="704"/>
      <c r="BB50" s="704"/>
      <c r="BC50" s="704"/>
      <c r="BD50" s="704"/>
      <c r="BE50" s="704"/>
      <c r="BF50" s="704"/>
      <c r="BG50" s="704"/>
      <c r="BH50" s="704"/>
      <c r="BI50" s="704"/>
      <c r="BJ50" s="704"/>
      <c r="BK50" s="704"/>
      <c r="BL50" s="704"/>
      <c r="BM50" s="704"/>
      <c r="BN50" s="704"/>
      <c r="BO50" s="704"/>
      <c r="BP50" s="704"/>
      <c r="BQ50" s="704"/>
      <c r="BR50" s="704"/>
      <c r="BS50" s="704"/>
      <c r="BT50" s="704"/>
      <c r="BU50" s="704"/>
      <c r="BV50" s="704"/>
      <c r="BW50" s="704"/>
      <c r="BX50" s="704"/>
      <c r="BY50" s="704"/>
      <c r="BZ50" s="704"/>
      <c r="CA50" s="704"/>
      <c r="CB50" s="704"/>
      <c r="CC50" s="704"/>
      <c r="CD50" s="704"/>
      <c r="CE50" s="704"/>
      <c r="CF50" s="704"/>
      <c r="CG50" s="704"/>
      <c r="CH50" s="704"/>
      <c r="CI50" s="704"/>
      <c r="CJ50" s="704"/>
      <c r="CK50" s="704"/>
      <c r="CL50" s="704"/>
      <c r="CM50" s="704"/>
      <c r="CN50" s="704"/>
      <c r="CO50" s="704"/>
      <c r="CP50" s="704"/>
      <c r="CQ50" s="704"/>
      <c r="CR50" s="704"/>
      <c r="CS50" s="704"/>
      <c r="CT50" s="704"/>
      <c r="CU50" s="704"/>
      <c r="CV50" s="704"/>
      <c r="CW50" s="704"/>
      <c r="CX50" s="704"/>
      <c r="CY50" s="704"/>
      <c r="CZ50" s="704"/>
      <c r="DA50" s="704"/>
      <c r="DB50" s="704"/>
      <c r="DC50" s="704"/>
      <c r="DD50" s="704"/>
      <c r="DE50" s="704"/>
      <c r="DF50" s="704"/>
      <c r="DG50" s="704"/>
      <c r="DH50" s="704"/>
      <c r="DI50" s="704"/>
      <c r="DJ50" s="704"/>
      <c r="DK50" s="704"/>
      <c r="DL50" s="704"/>
      <c r="DM50" s="704"/>
      <c r="DN50" s="704"/>
      <c r="DO50" s="704"/>
      <c r="DP50" s="704"/>
      <c r="DQ50" s="704"/>
      <c r="DR50" s="704"/>
      <c r="DS50" s="704"/>
      <c r="DT50" s="704"/>
      <c r="DU50" s="704"/>
      <c r="DV50" s="704"/>
      <c r="DW50" s="704"/>
      <c r="DX50" s="704"/>
      <c r="DY50" s="704"/>
      <c r="DZ50" s="704"/>
      <c r="EA50" s="704"/>
      <c r="EB50" s="704"/>
      <c r="EC50" s="704"/>
      <c r="ED50" s="704"/>
      <c r="EE50" s="704"/>
      <c r="EF50" s="704"/>
      <c r="EG50" s="704"/>
      <c r="EH50" s="704"/>
      <c r="EI50" s="704"/>
      <c r="EJ50" s="704"/>
      <c r="EK50" s="704"/>
      <c r="EL50" s="704"/>
      <c r="EM50" s="704"/>
      <c r="EN50" s="704"/>
      <c r="EO50" s="704"/>
      <c r="EP50" s="704"/>
      <c r="EQ50" s="704"/>
      <c r="ER50" s="704"/>
      <c r="ES50" s="704"/>
      <c r="ET50" s="704"/>
      <c r="EU50" s="704"/>
      <c r="EV50" s="704"/>
      <c r="EW50" s="704"/>
      <c r="EX50" s="704"/>
      <c r="EY50" s="704"/>
      <c r="EZ50" s="704"/>
      <c r="FA50" s="704"/>
      <c r="FB50" s="704"/>
      <c r="FC50" s="704"/>
      <c r="FD50" s="704"/>
      <c r="FE50" s="704"/>
      <c r="FF50" s="704"/>
      <c r="FG50" s="704"/>
      <c r="FH50" s="704"/>
      <c r="FI50" s="704"/>
      <c r="FJ50" s="704"/>
      <c r="FK50" s="704"/>
      <c r="FL50" s="704"/>
      <c r="FM50" s="704"/>
      <c r="FN50" s="704"/>
      <c r="FO50" s="704"/>
      <c r="FP50" s="704"/>
      <c r="FQ50" s="704"/>
      <c r="FR50" s="704"/>
      <c r="FS50" s="704"/>
      <c r="FT50" s="704"/>
      <c r="FU50" s="704"/>
      <c r="FV50" s="704"/>
      <c r="FW50" s="704"/>
      <c r="FX50" s="704"/>
      <c r="FY50" s="704"/>
      <c r="FZ50" s="704"/>
      <c r="GA50" s="704"/>
      <c r="GB50" s="704"/>
      <c r="GC50" s="704"/>
      <c r="GD50" s="704"/>
      <c r="GE50" s="704"/>
      <c r="GF50" s="704"/>
      <c r="GG50" s="704"/>
      <c r="GH50" s="704"/>
      <c r="GI50" s="704"/>
      <c r="GJ50" s="704"/>
      <c r="GK50" s="704"/>
      <c r="GL50" s="704"/>
      <c r="GM50" s="704"/>
      <c r="GN50" s="704"/>
      <c r="GO50" s="704"/>
      <c r="GP50" s="704"/>
      <c r="GQ50" s="704"/>
      <c r="GR50" s="704"/>
      <c r="GS50" s="704"/>
      <c r="GT50" s="704"/>
      <c r="GU50" s="704"/>
      <c r="GV50" s="704"/>
      <c r="GW50" s="704"/>
      <c r="GX50" s="704"/>
      <c r="GY50" s="704"/>
      <c r="GZ50" s="704"/>
      <c r="HA50" s="704"/>
      <c r="HB50" s="704"/>
      <c r="HC50" s="704"/>
      <c r="HD50" s="704"/>
      <c r="HE50" s="704"/>
      <c r="HF50" s="704"/>
      <c r="HG50" s="704"/>
      <c r="HH50" s="704"/>
      <c r="HI50" s="704"/>
      <c r="HJ50" s="704"/>
      <c r="HK50" s="704"/>
      <c r="HL50" s="704"/>
      <c r="HM50" s="704"/>
      <c r="HN50" s="704"/>
      <c r="HO50" s="704"/>
      <c r="HP50" s="704"/>
      <c r="HQ50" s="704"/>
      <c r="HR50" s="704"/>
      <c r="HS50" s="704"/>
      <c r="HT50" s="704"/>
      <c r="HU50" s="704"/>
      <c r="HV50" s="704"/>
      <c r="HW50" s="704"/>
      <c r="HX50" s="704"/>
      <c r="HY50" s="704"/>
      <c r="HZ50" s="704"/>
      <c r="IA50" s="704"/>
      <c r="IB50" s="704"/>
      <c r="IC50" s="704"/>
      <c r="ID50" s="704"/>
      <c r="IE50" s="704"/>
      <c r="IF50" s="704"/>
      <c r="IG50" s="704"/>
      <c r="IH50" s="704"/>
    </row>
    <row r="51" spans="1:242" s="807" customFormat="1" ht="180.5" customHeight="1" x14ac:dyDescent="0.8">
      <c r="A51" s="704"/>
      <c r="B51" s="808" t="s">
        <v>198</v>
      </c>
      <c r="C51" s="809"/>
      <c r="D51" s="810">
        <v>4</v>
      </c>
      <c r="E51" s="811" t="s">
        <v>199</v>
      </c>
      <c r="F51" s="812"/>
      <c r="G51" s="812"/>
      <c r="H51" s="812"/>
      <c r="I51" s="812"/>
      <c r="J51" s="812"/>
      <c r="K51" s="812"/>
      <c r="L51" s="813"/>
      <c r="M51" s="814">
        <v>17</v>
      </c>
      <c r="N51" s="815"/>
      <c r="O51" s="816">
        <v>2</v>
      </c>
      <c r="P51" s="817"/>
      <c r="Q51" s="818">
        <f>D51*M51</f>
        <v>68</v>
      </c>
      <c r="R51" s="819"/>
      <c r="S51" s="820">
        <v>8</v>
      </c>
      <c r="T51" s="821"/>
      <c r="U51" s="802"/>
      <c r="V51" s="802"/>
      <c r="W51" s="802"/>
      <c r="X51" s="803"/>
      <c r="Y51" s="803"/>
      <c r="Z51" s="804"/>
      <c r="AA51" s="804"/>
      <c r="AB51" s="804"/>
      <c r="AC51" s="804"/>
      <c r="AD51" s="804"/>
      <c r="AE51" s="804"/>
      <c r="AF51" s="805"/>
      <c r="AG51" s="805"/>
      <c r="AH51" s="806"/>
      <c r="AI51" s="787"/>
      <c r="AJ51" s="787"/>
      <c r="AK51" s="787"/>
      <c r="AL51" s="787"/>
      <c r="AM51" s="787"/>
      <c r="AN51" s="746"/>
      <c r="AO51" s="704"/>
      <c r="AP51" s="704"/>
      <c r="AQ51" s="704"/>
      <c r="AR51" s="704"/>
      <c r="AS51" s="704"/>
      <c r="AT51" s="704"/>
      <c r="AU51" s="704"/>
      <c r="AV51" s="704"/>
      <c r="AW51" s="704"/>
      <c r="AX51" s="704"/>
      <c r="AY51" s="704"/>
      <c r="AZ51" s="704"/>
      <c r="BA51" s="704"/>
      <c r="BB51" s="704"/>
      <c r="BC51" s="704"/>
      <c r="BD51" s="704"/>
      <c r="BE51" s="704"/>
      <c r="BF51" s="704"/>
      <c r="BG51" s="704"/>
      <c r="BH51" s="704"/>
      <c r="BI51" s="704"/>
      <c r="BJ51" s="704"/>
      <c r="BK51" s="704"/>
      <c r="BL51" s="704"/>
      <c r="BM51" s="704"/>
      <c r="BN51" s="704"/>
      <c r="BO51" s="704"/>
      <c r="BP51" s="704"/>
      <c r="BQ51" s="704"/>
      <c r="BR51" s="704"/>
      <c r="BS51" s="704"/>
      <c r="BT51" s="704"/>
      <c r="BU51" s="704"/>
      <c r="BV51" s="704"/>
      <c r="BW51" s="704"/>
      <c r="BX51" s="704"/>
      <c r="BY51" s="704"/>
      <c r="BZ51" s="704"/>
      <c r="CA51" s="704"/>
      <c r="CB51" s="704"/>
      <c r="CC51" s="704"/>
      <c r="CD51" s="704"/>
      <c r="CE51" s="704"/>
      <c r="CF51" s="704"/>
      <c r="CG51" s="704"/>
      <c r="CH51" s="704"/>
      <c r="CI51" s="704"/>
      <c r="CJ51" s="704"/>
      <c r="CK51" s="704"/>
      <c r="CL51" s="704"/>
      <c r="CM51" s="704"/>
      <c r="CN51" s="704"/>
      <c r="CO51" s="704"/>
      <c r="CP51" s="704"/>
      <c r="CQ51" s="704"/>
      <c r="CR51" s="704"/>
      <c r="CS51" s="704"/>
      <c r="CT51" s="704"/>
      <c r="CU51" s="704"/>
      <c r="CV51" s="704"/>
      <c r="CW51" s="704"/>
      <c r="CX51" s="704"/>
      <c r="CY51" s="704"/>
      <c r="CZ51" s="704"/>
      <c r="DA51" s="704"/>
      <c r="DB51" s="704"/>
      <c r="DC51" s="704"/>
      <c r="DD51" s="704"/>
      <c r="DE51" s="704"/>
      <c r="DF51" s="704"/>
      <c r="DG51" s="704"/>
      <c r="DH51" s="704"/>
      <c r="DI51" s="704"/>
      <c r="DJ51" s="704"/>
      <c r="DK51" s="704"/>
      <c r="DL51" s="704"/>
      <c r="DM51" s="704"/>
      <c r="DN51" s="704"/>
      <c r="DO51" s="704"/>
      <c r="DP51" s="704"/>
      <c r="DQ51" s="704"/>
      <c r="DR51" s="704"/>
      <c r="DS51" s="704"/>
      <c r="DT51" s="704"/>
      <c r="DU51" s="704"/>
      <c r="DV51" s="704"/>
      <c r="DW51" s="704"/>
      <c r="DX51" s="704"/>
      <c r="DY51" s="704"/>
      <c r="DZ51" s="704"/>
      <c r="EA51" s="704"/>
      <c r="EB51" s="704"/>
      <c r="EC51" s="704"/>
      <c r="ED51" s="704"/>
      <c r="EE51" s="704"/>
      <c r="EF51" s="704"/>
      <c r="EG51" s="704"/>
      <c r="EH51" s="704"/>
      <c r="EI51" s="704"/>
      <c r="EJ51" s="704"/>
      <c r="EK51" s="704"/>
      <c r="EL51" s="704"/>
      <c r="EM51" s="704"/>
      <c r="EN51" s="704"/>
      <c r="EO51" s="704"/>
      <c r="EP51" s="704"/>
      <c r="EQ51" s="704"/>
      <c r="ER51" s="704"/>
      <c r="ES51" s="704"/>
      <c r="ET51" s="704"/>
      <c r="EU51" s="704"/>
      <c r="EV51" s="704"/>
      <c r="EW51" s="704"/>
      <c r="EX51" s="704"/>
      <c r="EY51" s="704"/>
      <c r="EZ51" s="704"/>
      <c r="FA51" s="704"/>
      <c r="FB51" s="704"/>
      <c r="FC51" s="704"/>
      <c r="FD51" s="704"/>
      <c r="FE51" s="704"/>
      <c r="FF51" s="704"/>
      <c r="FG51" s="704"/>
      <c r="FH51" s="704"/>
      <c r="FI51" s="704"/>
      <c r="FJ51" s="704"/>
      <c r="FK51" s="704"/>
      <c r="FL51" s="704"/>
      <c r="FM51" s="704"/>
      <c r="FN51" s="704"/>
      <c r="FO51" s="704"/>
      <c r="FP51" s="704"/>
      <c r="FQ51" s="704"/>
      <c r="FR51" s="704"/>
      <c r="FS51" s="704"/>
      <c r="FT51" s="704"/>
      <c r="FU51" s="704"/>
      <c r="FV51" s="704"/>
      <c r="FW51" s="704"/>
      <c r="FX51" s="704"/>
      <c r="FY51" s="704"/>
      <c r="FZ51" s="704"/>
      <c r="GA51" s="704"/>
      <c r="GB51" s="704"/>
      <c r="GC51" s="704"/>
      <c r="GD51" s="704"/>
      <c r="GE51" s="704"/>
      <c r="GF51" s="704"/>
      <c r="GG51" s="704"/>
      <c r="GH51" s="704"/>
      <c r="GI51" s="704"/>
      <c r="GJ51" s="704"/>
      <c r="GK51" s="704"/>
      <c r="GL51" s="704"/>
      <c r="GM51" s="704"/>
      <c r="GN51" s="704"/>
      <c r="GO51" s="704"/>
      <c r="GP51" s="704"/>
      <c r="GQ51" s="704"/>
      <c r="GR51" s="704"/>
      <c r="GS51" s="704"/>
      <c r="GT51" s="704"/>
      <c r="GU51" s="704"/>
      <c r="GV51" s="704"/>
      <c r="GW51" s="704"/>
      <c r="GX51" s="704"/>
      <c r="GY51" s="704"/>
      <c r="GZ51" s="704"/>
      <c r="HA51" s="704"/>
      <c r="HB51" s="704"/>
      <c r="HC51" s="704"/>
      <c r="HD51" s="704"/>
      <c r="HE51" s="704"/>
      <c r="HF51" s="704"/>
      <c r="HG51" s="704"/>
      <c r="HH51" s="704"/>
      <c r="HI51" s="704"/>
      <c r="HJ51" s="704"/>
      <c r="HK51" s="704"/>
      <c r="HL51" s="704"/>
      <c r="HM51" s="704"/>
      <c r="HN51" s="704"/>
      <c r="HO51" s="704"/>
      <c r="HP51" s="704"/>
      <c r="HQ51" s="704"/>
      <c r="HR51" s="704"/>
      <c r="HS51" s="704"/>
      <c r="HT51" s="704"/>
      <c r="HU51" s="704"/>
      <c r="HV51" s="704"/>
      <c r="HW51" s="704"/>
      <c r="HX51" s="704"/>
      <c r="HY51" s="704"/>
      <c r="HZ51" s="704"/>
      <c r="IA51" s="704"/>
      <c r="IB51" s="704"/>
      <c r="IC51" s="704"/>
      <c r="ID51" s="704"/>
      <c r="IE51" s="704"/>
      <c r="IF51" s="704"/>
      <c r="IG51" s="704"/>
      <c r="IH51" s="704"/>
    </row>
    <row r="52" spans="1:242" s="836" customFormat="1" ht="80.150000000000006" customHeight="1" x14ac:dyDescent="0.8">
      <c r="A52" s="704"/>
      <c r="B52" s="822" t="s">
        <v>200</v>
      </c>
      <c r="C52" s="823"/>
      <c r="D52" s="824" t="s">
        <v>201</v>
      </c>
      <c r="E52" s="825" t="s">
        <v>169</v>
      </c>
      <c r="F52" s="826"/>
      <c r="G52" s="826"/>
      <c r="H52" s="826"/>
      <c r="I52" s="826"/>
      <c r="J52" s="826"/>
      <c r="K52" s="826"/>
      <c r="L52" s="827"/>
      <c r="M52" s="828">
        <v>17</v>
      </c>
      <c r="N52" s="829"/>
      <c r="O52" s="830">
        <v>2</v>
      </c>
      <c r="P52" s="831"/>
      <c r="Q52" s="832">
        <f>M52*2</f>
        <v>34</v>
      </c>
      <c r="R52" s="833"/>
      <c r="S52" s="834">
        <v>4</v>
      </c>
      <c r="T52" s="835"/>
      <c r="U52" s="787"/>
      <c r="V52" s="787"/>
      <c r="W52" s="806"/>
      <c r="X52" s="803"/>
      <c r="Y52" s="803"/>
      <c r="Z52" s="804"/>
      <c r="AA52" s="804"/>
      <c r="AB52" s="804"/>
      <c r="AC52" s="804"/>
      <c r="AD52" s="804"/>
      <c r="AE52" s="804"/>
      <c r="AF52" s="805"/>
      <c r="AG52" s="805"/>
      <c r="AH52" s="806"/>
      <c r="AI52" s="787"/>
      <c r="AJ52" s="787"/>
      <c r="AK52" s="787"/>
      <c r="AL52" s="787"/>
      <c r="AM52" s="787"/>
      <c r="AN52" s="746"/>
      <c r="AO52" s="704"/>
      <c r="AP52" s="704"/>
      <c r="AQ52" s="704"/>
      <c r="AR52" s="704"/>
      <c r="AS52" s="704"/>
      <c r="AT52" s="704"/>
      <c r="AU52" s="704"/>
      <c r="AV52" s="704"/>
      <c r="AW52" s="704"/>
      <c r="AX52" s="704"/>
      <c r="AY52" s="704"/>
      <c r="AZ52" s="704"/>
      <c r="BA52" s="704"/>
      <c r="BB52" s="704"/>
      <c r="BC52" s="704"/>
      <c r="BD52" s="704"/>
      <c r="BE52" s="704"/>
      <c r="BF52" s="704"/>
      <c r="BG52" s="704"/>
      <c r="BH52" s="704"/>
      <c r="BI52" s="704"/>
      <c r="BJ52" s="704"/>
      <c r="BK52" s="704"/>
      <c r="BL52" s="704"/>
      <c r="BM52" s="704"/>
      <c r="BN52" s="704"/>
      <c r="BO52" s="704"/>
      <c r="BP52" s="704"/>
      <c r="BQ52" s="704"/>
      <c r="BR52" s="704"/>
      <c r="BS52" s="704"/>
      <c r="BT52" s="704"/>
      <c r="BU52" s="704"/>
      <c r="BV52" s="704"/>
      <c r="BW52" s="704"/>
      <c r="BX52" s="704"/>
      <c r="BY52" s="704"/>
      <c r="BZ52" s="704"/>
      <c r="CA52" s="704"/>
      <c r="CB52" s="704"/>
      <c r="CC52" s="704"/>
      <c r="CD52" s="704"/>
      <c r="CE52" s="704"/>
      <c r="CF52" s="704"/>
      <c r="CG52" s="704"/>
      <c r="CH52" s="704"/>
      <c r="CI52" s="704"/>
      <c r="CJ52" s="704"/>
      <c r="CK52" s="704"/>
      <c r="CL52" s="704"/>
      <c r="CM52" s="704"/>
      <c r="CN52" s="704"/>
      <c r="CO52" s="704"/>
      <c r="CP52" s="704"/>
      <c r="CQ52" s="704"/>
      <c r="CR52" s="704"/>
      <c r="CS52" s="704"/>
      <c r="CT52" s="704"/>
      <c r="CU52" s="704"/>
      <c r="CV52" s="704"/>
      <c r="CW52" s="704"/>
      <c r="CX52" s="704"/>
      <c r="CY52" s="704"/>
      <c r="CZ52" s="704"/>
      <c r="DA52" s="704"/>
      <c r="DB52" s="704"/>
      <c r="DC52" s="704"/>
      <c r="DD52" s="704"/>
      <c r="DE52" s="704"/>
      <c r="DF52" s="704"/>
      <c r="DG52" s="704"/>
      <c r="DH52" s="704"/>
      <c r="DI52" s="704"/>
      <c r="DJ52" s="704"/>
      <c r="DK52" s="704"/>
      <c r="DL52" s="704"/>
      <c r="DM52" s="704"/>
      <c r="DN52" s="704"/>
      <c r="DO52" s="704"/>
      <c r="DP52" s="704"/>
      <c r="DQ52" s="704"/>
      <c r="DR52" s="704"/>
      <c r="DS52" s="704"/>
      <c r="DT52" s="704"/>
      <c r="DU52" s="704"/>
      <c r="DV52" s="704"/>
      <c r="DW52" s="704"/>
      <c r="DX52" s="704"/>
      <c r="DY52" s="704"/>
      <c r="DZ52" s="704"/>
      <c r="EA52" s="704"/>
      <c r="EB52" s="704"/>
      <c r="EC52" s="704"/>
      <c r="ED52" s="704"/>
      <c r="EE52" s="704"/>
      <c r="EF52" s="704"/>
      <c r="EG52" s="704"/>
      <c r="EH52" s="704"/>
      <c r="EI52" s="704"/>
      <c r="EJ52" s="704"/>
      <c r="EK52" s="704"/>
      <c r="EL52" s="704"/>
      <c r="EM52" s="704"/>
      <c r="EN52" s="704"/>
      <c r="EO52" s="704"/>
      <c r="EP52" s="704"/>
      <c r="EQ52" s="704"/>
      <c r="ER52" s="704"/>
      <c r="ES52" s="704"/>
      <c r="ET52" s="704"/>
      <c r="EU52" s="704"/>
      <c r="EV52" s="704"/>
      <c r="EW52" s="704"/>
      <c r="EX52" s="704"/>
      <c r="EY52" s="704"/>
      <c r="EZ52" s="704"/>
      <c r="FA52" s="704"/>
      <c r="FB52" s="704"/>
      <c r="FC52" s="704"/>
      <c r="FD52" s="704"/>
      <c r="FE52" s="704"/>
      <c r="FF52" s="704"/>
      <c r="FG52" s="704"/>
      <c r="FH52" s="704"/>
      <c r="FI52" s="704"/>
      <c r="FJ52" s="704"/>
      <c r="FK52" s="704"/>
      <c r="FL52" s="704"/>
      <c r="FM52" s="704"/>
      <c r="FN52" s="704"/>
      <c r="FO52" s="704"/>
      <c r="FP52" s="704"/>
      <c r="FQ52" s="704"/>
      <c r="FR52" s="704"/>
      <c r="FS52" s="704"/>
      <c r="FT52" s="704"/>
      <c r="FU52" s="704"/>
      <c r="FV52" s="704"/>
      <c r="FW52" s="704"/>
      <c r="FX52" s="704"/>
      <c r="FY52" s="704"/>
      <c r="FZ52" s="704"/>
      <c r="GA52" s="704"/>
      <c r="GB52" s="704"/>
      <c r="GC52" s="704"/>
      <c r="GD52" s="704"/>
      <c r="GE52" s="704"/>
      <c r="GF52" s="704"/>
      <c r="GG52" s="704"/>
      <c r="GH52" s="704"/>
      <c r="GI52" s="704"/>
      <c r="GJ52" s="704"/>
      <c r="GK52" s="704"/>
      <c r="GL52" s="704"/>
      <c r="GM52" s="704"/>
      <c r="GN52" s="704"/>
      <c r="GO52" s="704"/>
      <c r="GP52" s="704"/>
      <c r="GQ52" s="704"/>
      <c r="GR52" s="704"/>
      <c r="GS52" s="704"/>
      <c r="GT52" s="704"/>
      <c r="GU52" s="704"/>
      <c r="GV52" s="704"/>
      <c r="GW52" s="704"/>
      <c r="GX52" s="704"/>
      <c r="GY52" s="704"/>
      <c r="GZ52" s="704"/>
      <c r="HA52" s="704"/>
      <c r="HB52" s="704"/>
      <c r="HC52" s="704"/>
      <c r="HD52" s="704"/>
      <c r="HE52" s="704"/>
      <c r="HF52" s="704"/>
      <c r="HG52" s="704"/>
      <c r="HH52" s="704"/>
      <c r="HI52" s="704"/>
      <c r="HJ52" s="704"/>
      <c r="HK52" s="704"/>
      <c r="HL52" s="704"/>
      <c r="HM52" s="704"/>
      <c r="HN52" s="704"/>
      <c r="HO52" s="704"/>
      <c r="HP52" s="704"/>
      <c r="HQ52" s="704"/>
      <c r="HR52" s="704"/>
      <c r="HS52" s="704"/>
      <c r="HT52" s="704"/>
      <c r="HU52" s="704"/>
      <c r="HV52" s="704"/>
      <c r="HW52" s="704"/>
      <c r="HX52" s="704"/>
      <c r="HY52" s="704"/>
      <c r="HZ52" s="704"/>
      <c r="IA52" s="704"/>
      <c r="IB52" s="704"/>
      <c r="IC52" s="704"/>
      <c r="ID52" s="704"/>
      <c r="IE52" s="704"/>
      <c r="IF52" s="704"/>
      <c r="IG52" s="704"/>
      <c r="IH52" s="704"/>
    </row>
    <row r="53" spans="1:242" s="836" customFormat="1" ht="19.5" customHeight="1" thickBot="1" x14ac:dyDescent="0.85">
      <c r="A53" s="704"/>
      <c r="B53" s="837"/>
      <c r="C53" s="838"/>
      <c r="D53" s="839"/>
      <c r="E53" s="840"/>
      <c r="F53" s="841"/>
      <c r="G53" s="841"/>
      <c r="H53" s="841"/>
      <c r="I53" s="841"/>
      <c r="J53" s="841"/>
      <c r="K53" s="841"/>
      <c r="L53" s="842"/>
      <c r="M53" s="843"/>
      <c r="N53" s="844"/>
      <c r="O53" s="845"/>
      <c r="P53" s="665"/>
      <c r="Q53" s="846"/>
      <c r="R53" s="847"/>
      <c r="S53" s="848"/>
      <c r="T53" s="849"/>
      <c r="U53" s="806"/>
      <c r="V53" s="806"/>
      <c r="W53" s="806"/>
      <c r="X53" s="803"/>
      <c r="Y53" s="803"/>
      <c r="Z53" s="804"/>
      <c r="AA53" s="804"/>
      <c r="AB53" s="804"/>
      <c r="AC53" s="804"/>
      <c r="AD53" s="804"/>
      <c r="AE53" s="804"/>
      <c r="AF53" s="805"/>
      <c r="AG53" s="805"/>
      <c r="AH53" s="806"/>
      <c r="AI53" s="787"/>
      <c r="AJ53" s="787"/>
      <c r="AK53" s="787"/>
      <c r="AL53" s="787"/>
      <c r="AM53" s="787"/>
      <c r="AN53" s="746"/>
      <c r="AO53" s="704"/>
      <c r="AP53" s="704"/>
      <c r="AQ53" s="704"/>
      <c r="AR53" s="704"/>
      <c r="AS53" s="704"/>
      <c r="AT53" s="704"/>
      <c r="AU53" s="704"/>
      <c r="AV53" s="704"/>
      <c r="AW53" s="704"/>
      <c r="AX53" s="704"/>
      <c r="AY53" s="704"/>
      <c r="AZ53" s="704"/>
      <c r="BA53" s="704"/>
      <c r="BB53" s="704"/>
      <c r="BC53" s="704"/>
      <c r="BD53" s="704"/>
      <c r="BE53" s="704"/>
      <c r="BF53" s="704"/>
      <c r="BG53" s="704"/>
      <c r="BH53" s="704"/>
      <c r="BI53" s="704"/>
      <c r="BJ53" s="704"/>
      <c r="BK53" s="704"/>
      <c r="BL53" s="704"/>
      <c r="BM53" s="704"/>
      <c r="BN53" s="704"/>
      <c r="BO53" s="704"/>
      <c r="BP53" s="704"/>
      <c r="BQ53" s="704"/>
      <c r="BR53" s="704"/>
      <c r="BS53" s="704"/>
      <c r="BT53" s="704"/>
      <c r="BU53" s="704"/>
      <c r="BV53" s="704"/>
      <c r="BW53" s="704"/>
      <c r="BX53" s="704"/>
      <c r="BY53" s="704"/>
      <c r="BZ53" s="704"/>
      <c r="CA53" s="704"/>
      <c r="CB53" s="704"/>
      <c r="CC53" s="704"/>
      <c r="CD53" s="704"/>
      <c r="CE53" s="704"/>
      <c r="CF53" s="704"/>
      <c r="CG53" s="704"/>
      <c r="CH53" s="704"/>
      <c r="CI53" s="704"/>
      <c r="CJ53" s="704"/>
      <c r="CK53" s="704"/>
      <c r="CL53" s="704"/>
      <c r="CM53" s="704"/>
      <c r="CN53" s="704"/>
      <c r="CO53" s="704"/>
      <c r="CP53" s="704"/>
      <c r="CQ53" s="704"/>
      <c r="CR53" s="704"/>
      <c r="CS53" s="704"/>
      <c r="CT53" s="704"/>
      <c r="CU53" s="704"/>
      <c r="CV53" s="704"/>
      <c r="CW53" s="704"/>
      <c r="CX53" s="704"/>
      <c r="CY53" s="704"/>
      <c r="CZ53" s="704"/>
      <c r="DA53" s="704"/>
      <c r="DB53" s="704"/>
      <c r="DC53" s="704"/>
      <c r="DD53" s="704"/>
      <c r="DE53" s="704"/>
      <c r="DF53" s="704"/>
      <c r="DG53" s="704"/>
      <c r="DH53" s="704"/>
      <c r="DI53" s="704"/>
      <c r="DJ53" s="704"/>
      <c r="DK53" s="704"/>
      <c r="DL53" s="704"/>
      <c r="DM53" s="704"/>
      <c r="DN53" s="704"/>
      <c r="DO53" s="704"/>
      <c r="DP53" s="704"/>
      <c r="DQ53" s="704"/>
      <c r="DR53" s="704"/>
      <c r="DS53" s="704"/>
      <c r="DT53" s="704"/>
      <c r="DU53" s="704"/>
      <c r="DV53" s="704"/>
      <c r="DW53" s="704"/>
      <c r="DX53" s="704"/>
      <c r="DY53" s="704"/>
      <c r="DZ53" s="704"/>
      <c r="EA53" s="704"/>
      <c r="EB53" s="704"/>
      <c r="EC53" s="704"/>
      <c r="ED53" s="704"/>
      <c r="EE53" s="704"/>
      <c r="EF53" s="704"/>
      <c r="EG53" s="704"/>
      <c r="EH53" s="704"/>
      <c r="EI53" s="704"/>
      <c r="EJ53" s="704"/>
      <c r="EK53" s="704"/>
      <c r="EL53" s="704"/>
      <c r="EM53" s="704"/>
      <c r="EN53" s="704"/>
      <c r="EO53" s="704"/>
      <c r="EP53" s="704"/>
      <c r="EQ53" s="704"/>
      <c r="ER53" s="704"/>
      <c r="ES53" s="704"/>
      <c r="ET53" s="704"/>
      <c r="EU53" s="704"/>
      <c r="EV53" s="704"/>
      <c r="EW53" s="704"/>
      <c r="EX53" s="704"/>
      <c r="EY53" s="704"/>
      <c r="EZ53" s="704"/>
      <c r="FA53" s="704"/>
      <c r="FB53" s="704"/>
      <c r="FC53" s="704"/>
      <c r="FD53" s="704"/>
      <c r="FE53" s="704"/>
      <c r="FF53" s="704"/>
      <c r="FG53" s="704"/>
      <c r="FH53" s="704"/>
      <c r="FI53" s="704"/>
      <c r="FJ53" s="704"/>
      <c r="FK53" s="704"/>
      <c r="FL53" s="704"/>
      <c r="FM53" s="704"/>
      <c r="FN53" s="704"/>
      <c r="FO53" s="704"/>
      <c r="FP53" s="704"/>
      <c r="FQ53" s="704"/>
      <c r="FR53" s="704"/>
      <c r="FS53" s="704"/>
      <c r="FT53" s="704"/>
      <c r="FU53" s="704"/>
      <c r="FV53" s="704"/>
      <c r="FW53" s="704"/>
      <c r="FX53" s="704"/>
      <c r="FY53" s="704"/>
      <c r="FZ53" s="704"/>
      <c r="GA53" s="704"/>
      <c r="GB53" s="704"/>
      <c r="GC53" s="704"/>
      <c r="GD53" s="704"/>
      <c r="GE53" s="704"/>
      <c r="GF53" s="704"/>
      <c r="GG53" s="704"/>
      <c r="GH53" s="704"/>
      <c r="GI53" s="704"/>
      <c r="GJ53" s="704"/>
      <c r="GK53" s="704"/>
      <c r="GL53" s="704"/>
      <c r="GM53" s="704"/>
      <c r="GN53" s="704"/>
      <c r="GO53" s="704"/>
      <c r="GP53" s="704"/>
      <c r="GQ53" s="704"/>
      <c r="GR53" s="704"/>
      <c r="GS53" s="704"/>
      <c r="GT53" s="704"/>
      <c r="GU53" s="704"/>
      <c r="GV53" s="704"/>
      <c r="GW53" s="704"/>
      <c r="GX53" s="704"/>
      <c r="GY53" s="704"/>
      <c r="GZ53" s="704"/>
      <c r="HA53" s="704"/>
      <c r="HB53" s="704"/>
      <c r="HC53" s="704"/>
      <c r="HD53" s="704"/>
      <c r="HE53" s="704"/>
      <c r="HF53" s="704"/>
      <c r="HG53" s="704"/>
      <c r="HH53" s="704"/>
      <c r="HI53" s="704"/>
      <c r="HJ53" s="704"/>
      <c r="HK53" s="704"/>
      <c r="HL53" s="704"/>
      <c r="HM53" s="704"/>
      <c r="HN53" s="704"/>
      <c r="HO53" s="704"/>
      <c r="HP53" s="704"/>
      <c r="HQ53" s="704"/>
      <c r="HR53" s="704"/>
      <c r="HS53" s="704"/>
      <c r="HT53" s="704"/>
      <c r="HU53" s="704"/>
      <c r="HV53" s="704"/>
      <c r="HW53" s="704"/>
      <c r="HX53" s="704"/>
      <c r="HY53" s="704"/>
      <c r="HZ53" s="704"/>
      <c r="IA53" s="704"/>
      <c r="IB53" s="704"/>
      <c r="IC53" s="704"/>
      <c r="ID53" s="704"/>
      <c r="IE53" s="704"/>
      <c r="IF53" s="704"/>
      <c r="IG53" s="704"/>
      <c r="IH53" s="704"/>
    </row>
    <row r="54" spans="1:242" s="807" customFormat="1" ht="97.5" customHeight="1" thickBot="1" x14ac:dyDescent="1">
      <c r="A54" s="704"/>
      <c r="B54" s="850"/>
      <c r="C54" s="851" t="s">
        <v>202</v>
      </c>
      <c r="D54" s="852" t="s">
        <v>203</v>
      </c>
      <c r="E54" s="853"/>
      <c r="F54" s="853"/>
      <c r="G54" s="853"/>
      <c r="H54" s="853"/>
      <c r="I54" s="854"/>
      <c r="J54" s="854"/>
      <c r="K54" s="854"/>
      <c r="L54" s="855" t="s">
        <v>202</v>
      </c>
      <c r="M54" s="855"/>
      <c r="N54" s="855"/>
      <c r="O54" s="855"/>
      <c r="P54" s="856"/>
      <c r="Q54" s="857">
        <f>SUM(Q50:Q52)</f>
        <v>680</v>
      </c>
      <c r="R54" s="858"/>
      <c r="S54" s="859">
        <v>80</v>
      </c>
      <c r="T54" s="860"/>
      <c r="U54" s="861"/>
      <c r="V54" s="861"/>
      <c r="W54" s="861"/>
      <c r="X54" s="862"/>
      <c r="Y54" s="862"/>
      <c r="Z54" s="862"/>
      <c r="AA54" s="862"/>
      <c r="AB54" s="862"/>
      <c r="AC54" s="862"/>
      <c r="AD54" s="863"/>
      <c r="AE54" s="863"/>
      <c r="AF54" s="863"/>
      <c r="AG54" s="863"/>
      <c r="AH54" s="863"/>
      <c r="AI54" s="863"/>
      <c r="AJ54" s="864"/>
      <c r="AK54" s="864"/>
      <c r="AL54" s="865"/>
      <c r="AM54" s="704"/>
      <c r="AN54" s="704"/>
      <c r="AO54" s="704"/>
      <c r="AP54" s="704"/>
      <c r="AQ54" s="704"/>
      <c r="AR54" s="704"/>
      <c r="AS54" s="704"/>
      <c r="AT54" s="704"/>
      <c r="AU54" s="704"/>
      <c r="AV54" s="704"/>
      <c r="AW54" s="704"/>
      <c r="AX54" s="704"/>
      <c r="AY54" s="704"/>
      <c r="AZ54" s="704"/>
      <c r="BA54" s="704"/>
      <c r="BB54" s="704"/>
      <c r="BC54" s="704"/>
      <c r="BD54" s="704"/>
      <c r="BE54" s="704"/>
      <c r="BF54" s="704"/>
      <c r="BG54" s="704"/>
      <c r="BH54" s="704"/>
      <c r="BI54" s="704"/>
      <c r="BJ54" s="704"/>
      <c r="BK54" s="704"/>
      <c r="BL54" s="704"/>
      <c r="BM54" s="704"/>
      <c r="BN54" s="704"/>
      <c r="BO54" s="704"/>
      <c r="BP54" s="704"/>
      <c r="BQ54" s="704"/>
      <c r="BR54" s="704"/>
      <c r="BS54" s="704"/>
      <c r="BT54" s="704"/>
      <c r="BU54" s="704"/>
      <c r="BV54" s="704"/>
      <c r="BW54" s="704"/>
      <c r="BX54" s="704"/>
      <c r="BY54" s="704"/>
      <c r="BZ54" s="704"/>
      <c r="CA54" s="704"/>
      <c r="CB54" s="704"/>
      <c r="CC54" s="704"/>
      <c r="CD54" s="704"/>
      <c r="CE54" s="704"/>
      <c r="CF54" s="704"/>
      <c r="CG54" s="704"/>
      <c r="CH54" s="704"/>
      <c r="CI54" s="704"/>
      <c r="CJ54" s="704"/>
      <c r="CK54" s="704"/>
      <c r="CL54" s="704"/>
      <c r="CM54" s="704"/>
      <c r="CN54" s="704"/>
      <c r="CO54" s="704"/>
      <c r="CP54" s="704"/>
      <c r="CQ54" s="704"/>
      <c r="CR54" s="704"/>
      <c r="CS54" s="704"/>
      <c r="CT54" s="704"/>
      <c r="CU54" s="704"/>
      <c r="CV54" s="704"/>
      <c r="CW54" s="704"/>
      <c r="CX54" s="704"/>
      <c r="CY54" s="704"/>
      <c r="CZ54" s="704"/>
      <c r="DA54" s="704"/>
      <c r="DB54" s="704"/>
      <c r="DC54" s="704"/>
      <c r="DD54" s="704"/>
      <c r="DE54" s="704"/>
      <c r="DF54" s="704"/>
      <c r="DG54" s="704"/>
      <c r="DH54" s="704"/>
      <c r="DI54" s="704"/>
      <c r="DJ54" s="704"/>
      <c r="DK54" s="704"/>
      <c r="DL54" s="704"/>
      <c r="DM54" s="704"/>
      <c r="DN54" s="704"/>
      <c r="DO54" s="704"/>
      <c r="DP54" s="704"/>
      <c r="DQ54" s="704"/>
      <c r="DR54" s="704"/>
      <c r="DS54" s="704"/>
      <c r="DT54" s="704"/>
      <c r="DU54" s="704"/>
      <c r="DV54" s="704"/>
      <c r="DW54" s="704"/>
      <c r="DX54" s="704"/>
      <c r="DY54" s="704"/>
      <c r="DZ54" s="704"/>
      <c r="EA54" s="704"/>
      <c r="EB54" s="704"/>
      <c r="EC54" s="704"/>
      <c r="ED54" s="704"/>
      <c r="EE54" s="704"/>
      <c r="EF54" s="704"/>
      <c r="EG54" s="704"/>
      <c r="EH54" s="704"/>
      <c r="EI54" s="704"/>
      <c r="EJ54" s="704"/>
      <c r="EK54" s="704"/>
      <c r="EL54" s="704"/>
      <c r="EM54" s="704"/>
      <c r="EN54" s="704"/>
      <c r="EO54" s="704"/>
      <c r="EP54" s="704"/>
      <c r="EQ54" s="704"/>
      <c r="ER54" s="704"/>
      <c r="ES54" s="704"/>
      <c r="ET54" s="704"/>
      <c r="EU54" s="704"/>
      <c r="EV54" s="704"/>
      <c r="EW54" s="704"/>
      <c r="EX54" s="704"/>
      <c r="EY54" s="704"/>
      <c r="EZ54" s="704"/>
      <c r="FA54" s="704"/>
      <c r="FB54" s="704"/>
      <c r="FC54" s="704"/>
      <c r="FD54" s="704"/>
      <c r="FE54" s="704"/>
      <c r="FF54" s="704"/>
      <c r="FG54" s="704"/>
      <c r="FH54" s="704"/>
      <c r="FI54" s="704"/>
      <c r="FJ54" s="704"/>
      <c r="FK54" s="704"/>
      <c r="FL54" s="704"/>
      <c r="FM54" s="704"/>
      <c r="FN54" s="704"/>
      <c r="FO54" s="704"/>
      <c r="FP54" s="704"/>
      <c r="FQ54" s="704"/>
      <c r="FR54" s="704"/>
      <c r="FS54" s="704"/>
      <c r="FT54" s="704"/>
      <c r="FU54" s="704"/>
      <c r="FV54" s="704"/>
      <c r="FW54" s="704"/>
      <c r="FX54" s="704"/>
      <c r="FY54" s="704"/>
      <c r="FZ54" s="704"/>
      <c r="GA54" s="704"/>
      <c r="GB54" s="704"/>
      <c r="GC54" s="704"/>
      <c r="GD54" s="704"/>
      <c r="GE54" s="704"/>
      <c r="GF54" s="704"/>
      <c r="GG54" s="704"/>
      <c r="GH54" s="704"/>
      <c r="GI54" s="704"/>
      <c r="GJ54" s="704"/>
      <c r="GK54" s="704"/>
      <c r="GL54" s="704"/>
      <c r="GM54" s="704"/>
      <c r="GN54" s="704"/>
      <c r="GO54" s="704"/>
      <c r="GP54" s="704"/>
      <c r="GQ54" s="704"/>
      <c r="GR54" s="704"/>
      <c r="GS54" s="704"/>
      <c r="GT54" s="704"/>
      <c r="GU54" s="704"/>
      <c r="GV54" s="704"/>
      <c r="GW54" s="704"/>
      <c r="GX54" s="704"/>
      <c r="GY54" s="704"/>
      <c r="GZ54" s="704"/>
      <c r="HA54" s="704"/>
      <c r="HB54" s="704"/>
      <c r="HC54" s="704"/>
      <c r="HD54" s="704"/>
      <c r="HE54" s="704"/>
      <c r="HF54" s="704"/>
      <c r="HG54" s="704"/>
      <c r="HH54" s="704"/>
      <c r="HI54" s="704"/>
      <c r="HJ54" s="704"/>
      <c r="HK54" s="704"/>
      <c r="HL54" s="704"/>
      <c r="HM54" s="704"/>
      <c r="HN54" s="704"/>
      <c r="HO54" s="704"/>
      <c r="HP54" s="704"/>
      <c r="HQ54" s="704"/>
      <c r="HR54" s="704"/>
      <c r="HS54" s="704"/>
      <c r="HT54" s="704"/>
      <c r="HU54" s="704"/>
      <c r="HV54" s="704"/>
      <c r="HW54" s="704"/>
      <c r="HX54" s="704"/>
      <c r="HY54" s="704"/>
      <c r="HZ54" s="704"/>
      <c r="IA54" s="704"/>
      <c r="IB54" s="704"/>
      <c r="IC54" s="704"/>
      <c r="ID54" s="704"/>
      <c r="IE54" s="704"/>
      <c r="IF54" s="704"/>
      <c r="IG54" s="704"/>
      <c r="IH54" s="704"/>
    </row>
    <row r="55" spans="1:242" s="870" customFormat="1" ht="25" customHeight="1" x14ac:dyDescent="0.5">
      <c r="A55" s="20"/>
      <c r="B55" s="866"/>
      <c r="C55" s="20"/>
      <c r="D55" s="25"/>
      <c r="E55" s="867"/>
      <c r="F55" s="868"/>
      <c r="G55" s="868"/>
      <c r="H55" s="26"/>
      <c r="I55" s="26"/>
      <c r="J55" s="26"/>
      <c r="K55" s="27"/>
      <c r="L55" s="27"/>
      <c r="M55" s="27"/>
      <c r="N55" s="27"/>
      <c r="O55" s="27"/>
      <c r="P55" s="869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8"/>
      <c r="AM55" s="28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</row>
    <row r="56" spans="1:242" s="70" customFormat="1" ht="40" customHeight="1" x14ac:dyDescent="0.65">
      <c r="B56" s="871"/>
      <c r="C56" s="871"/>
      <c r="D56" s="872"/>
      <c r="E56" s="872"/>
      <c r="F56" s="872"/>
      <c r="G56" s="872"/>
      <c r="H56" s="872"/>
      <c r="I56" s="872"/>
      <c r="J56" s="872"/>
      <c r="K56" s="872"/>
      <c r="L56" s="872"/>
      <c r="M56" s="872"/>
      <c r="N56" s="872"/>
      <c r="O56" s="872"/>
      <c r="P56" s="872"/>
      <c r="Q56" s="872"/>
      <c r="R56" s="872"/>
      <c r="S56" s="872"/>
      <c r="T56" s="872"/>
      <c r="U56" s="872"/>
      <c r="V56" s="872"/>
      <c r="W56" s="872"/>
      <c r="X56" s="873"/>
      <c r="Y56" s="873"/>
      <c r="Z56" s="873"/>
      <c r="AA56" s="873"/>
      <c r="AB56" s="873"/>
      <c r="AC56" s="873"/>
      <c r="AD56" s="873"/>
      <c r="AE56" s="873"/>
      <c r="AF56" s="873"/>
      <c r="AG56" s="873"/>
      <c r="AH56" s="873"/>
      <c r="AI56" s="873"/>
      <c r="AJ56" s="873"/>
      <c r="AK56" s="873"/>
    </row>
    <row r="57" spans="1:242" s="70" customFormat="1" ht="69.75" customHeight="1" x14ac:dyDescent="0.65">
      <c r="B57" s="871"/>
      <c r="C57" s="871"/>
      <c r="D57" s="874" t="s">
        <v>204</v>
      </c>
      <c r="E57" s="874"/>
      <c r="F57" s="874"/>
      <c r="G57" s="874"/>
      <c r="H57" s="874"/>
      <c r="I57" s="874"/>
      <c r="J57" s="874"/>
      <c r="K57" s="874"/>
      <c r="L57" s="874"/>
      <c r="M57" s="874"/>
      <c r="N57" s="874"/>
      <c r="O57" s="874"/>
      <c r="P57" s="874"/>
      <c r="Q57" s="874"/>
      <c r="R57" s="874"/>
      <c r="S57" s="874"/>
      <c r="T57" s="874"/>
      <c r="U57" s="874"/>
      <c r="V57" s="874"/>
      <c r="W57" s="874"/>
      <c r="X57" s="875"/>
      <c r="Y57" s="875"/>
      <c r="Z57" s="875"/>
      <c r="AA57" s="875"/>
      <c r="AB57" s="875"/>
      <c r="AC57" s="875"/>
      <c r="AD57" s="875"/>
      <c r="AE57" s="875"/>
      <c r="AF57" s="875"/>
      <c r="AG57" s="875"/>
      <c r="AH57" s="875"/>
      <c r="AI57" s="875"/>
      <c r="AJ57" s="875"/>
      <c r="AK57" s="875"/>
    </row>
    <row r="58" spans="1:242" s="696" customFormat="1" ht="117.75" customHeight="1" x14ac:dyDescent="0.95">
      <c r="B58" s="876"/>
      <c r="C58" s="876"/>
      <c r="E58" s="877"/>
      <c r="F58" s="877"/>
      <c r="G58" s="877"/>
      <c r="H58" s="878"/>
      <c r="I58" s="878"/>
      <c r="J58" s="878"/>
      <c r="K58" s="879" t="s">
        <v>205</v>
      </c>
      <c r="L58" s="879"/>
      <c r="M58" s="879"/>
      <c r="N58" s="879"/>
      <c r="O58" s="879"/>
      <c r="P58" s="879"/>
      <c r="Q58" s="879"/>
      <c r="R58" s="879"/>
      <c r="S58" s="879"/>
      <c r="T58" s="879"/>
      <c r="U58" s="879"/>
      <c r="V58" s="879"/>
      <c r="W58" s="879"/>
      <c r="X58" s="879"/>
      <c r="Y58" s="879"/>
      <c r="Z58" s="879"/>
      <c r="AA58" s="879"/>
      <c r="AB58" s="879"/>
      <c r="AC58" s="879"/>
      <c r="AD58" s="879"/>
      <c r="AE58" s="879"/>
      <c r="AF58" s="879"/>
      <c r="AG58" s="879"/>
      <c r="AH58" s="879"/>
      <c r="AI58" s="879"/>
      <c r="AJ58" s="879"/>
      <c r="AK58" s="879"/>
      <c r="AL58" s="879"/>
      <c r="AM58" s="879"/>
      <c r="AN58" s="880"/>
    </row>
    <row r="59" spans="1:242" s="696" customFormat="1" ht="117.75" customHeight="1" x14ac:dyDescent="1">
      <c r="D59" s="881"/>
      <c r="E59" s="882"/>
      <c r="F59" s="882"/>
      <c r="G59" s="882"/>
      <c r="H59" s="882"/>
      <c r="I59" s="883"/>
      <c r="J59" s="884"/>
      <c r="K59" s="883"/>
      <c r="L59" s="885"/>
      <c r="M59" s="885"/>
      <c r="N59" s="885"/>
      <c r="O59" s="885"/>
      <c r="P59" s="885"/>
      <c r="Q59" s="878"/>
      <c r="R59" s="878"/>
      <c r="S59" s="886"/>
      <c r="T59" s="886"/>
      <c r="U59" s="886"/>
      <c r="V59" s="886"/>
      <c r="W59" s="878"/>
      <c r="X59" s="876"/>
      <c r="Y59" s="887"/>
      <c r="Z59" s="876"/>
      <c r="AA59" s="887"/>
      <c r="AB59" s="876"/>
      <c r="AC59" s="887"/>
    </row>
    <row r="60" spans="1:242" s="888" customFormat="1" ht="117.75" customHeight="1" x14ac:dyDescent="0.25">
      <c r="C60" s="889" t="s">
        <v>206</v>
      </c>
      <c r="D60" s="889"/>
      <c r="E60" s="890"/>
      <c r="F60" s="891"/>
      <c r="G60" s="892"/>
      <c r="H60" s="888" t="s">
        <v>207</v>
      </c>
      <c r="I60" s="893"/>
      <c r="J60" s="894"/>
      <c r="L60" s="894"/>
      <c r="N60" s="895"/>
      <c r="O60" s="895"/>
      <c r="P60" s="895" t="s">
        <v>208</v>
      </c>
      <c r="Q60" s="895"/>
      <c r="R60" s="895"/>
      <c r="S60" s="895"/>
      <c r="T60" s="895"/>
      <c r="U60" s="895"/>
      <c r="V60" s="895"/>
      <c r="W60" s="895"/>
      <c r="X60" s="895"/>
      <c r="Y60" s="895"/>
      <c r="Z60" s="895"/>
      <c r="AA60" s="895"/>
      <c r="AB60" s="892"/>
      <c r="AC60" s="893"/>
      <c r="AD60" s="894"/>
      <c r="AE60" s="894"/>
      <c r="AF60" s="896"/>
      <c r="AH60" s="894" t="s">
        <v>209</v>
      </c>
      <c r="AL60" s="896"/>
    </row>
  </sheetData>
  <mergeCells count="147">
    <mergeCell ref="K58:AM58"/>
    <mergeCell ref="C60:F60"/>
    <mergeCell ref="S52:T53"/>
    <mergeCell ref="L54:O54"/>
    <mergeCell ref="Q54:R54"/>
    <mergeCell ref="S54:T54"/>
    <mergeCell ref="D56:W56"/>
    <mergeCell ref="D57:W57"/>
    <mergeCell ref="B52:C53"/>
    <mergeCell ref="D52:D53"/>
    <mergeCell ref="E52:L53"/>
    <mergeCell ref="M52:N53"/>
    <mergeCell ref="O52:P53"/>
    <mergeCell ref="Q52:R53"/>
    <mergeCell ref="B51:C51"/>
    <mergeCell ref="E51:L51"/>
    <mergeCell ref="M51:N51"/>
    <mergeCell ref="O51:P51"/>
    <mergeCell ref="Q51:R51"/>
    <mergeCell ref="S51:T51"/>
    <mergeCell ref="B50:C50"/>
    <mergeCell ref="E50:L50"/>
    <mergeCell ref="M50:N50"/>
    <mergeCell ref="O50:P50"/>
    <mergeCell ref="Q50:R50"/>
    <mergeCell ref="S50:T50"/>
    <mergeCell ref="B46:W46"/>
    <mergeCell ref="B47:C49"/>
    <mergeCell ref="D47:D49"/>
    <mergeCell ref="E47:L49"/>
    <mergeCell ref="M47:P48"/>
    <mergeCell ref="Q47:T48"/>
    <mergeCell ref="M49:N49"/>
    <mergeCell ref="O49:P49"/>
    <mergeCell ref="Q49:R49"/>
    <mergeCell ref="S49:T49"/>
    <mergeCell ref="C41:D41"/>
    <mergeCell ref="E41:H41"/>
    <mergeCell ref="I41:K41"/>
    <mergeCell ref="L41:N41"/>
    <mergeCell ref="R41:AH41"/>
    <mergeCell ref="AI41:AN41"/>
    <mergeCell ref="C40:D40"/>
    <mergeCell ref="E40:H40"/>
    <mergeCell ref="I40:K40"/>
    <mergeCell ref="L40:N40"/>
    <mergeCell ref="R40:AH40"/>
    <mergeCell ref="AI40:AN40"/>
    <mergeCell ref="C39:D39"/>
    <mergeCell ref="E39:H39"/>
    <mergeCell ref="I39:K39"/>
    <mergeCell ref="L39:N39"/>
    <mergeCell ref="R39:AH39"/>
    <mergeCell ref="AI39:AN39"/>
    <mergeCell ref="C33:J33"/>
    <mergeCell ref="N33:X33"/>
    <mergeCell ref="AG33:AJ33"/>
    <mergeCell ref="AK33:AN33"/>
    <mergeCell ref="B38:M38"/>
    <mergeCell ref="Q38:AN38"/>
    <mergeCell ref="C31:D31"/>
    <mergeCell ref="N31:X31"/>
    <mergeCell ref="AG31:AJ31"/>
    <mergeCell ref="AK31:AN31"/>
    <mergeCell ref="C32:D32"/>
    <mergeCell ref="N32:X32"/>
    <mergeCell ref="AG32:AJ32"/>
    <mergeCell ref="AK32:AN32"/>
    <mergeCell ref="AG28:AJ28"/>
    <mergeCell ref="AK28:AN28"/>
    <mergeCell ref="N29:X29"/>
    <mergeCell ref="AG29:AJ29"/>
    <mergeCell ref="AK29:AN29"/>
    <mergeCell ref="C30:D30"/>
    <mergeCell ref="N30:X30"/>
    <mergeCell ref="AG30:AJ30"/>
    <mergeCell ref="AK30:AN30"/>
    <mergeCell ref="B24:M24"/>
    <mergeCell ref="B25:M25"/>
    <mergeCell ref="K26:M33"/>
    <mergeCell ref="N26:X26"/>
    <mergeCell ref="AG26:AJ26"/>
    <mergeCell ref="AK26:AN26"/>
    <mergeCell ref="N27:X27"/>
    <mergeCell ref="AG27:AJ27"/>
    <mergeCell ref="AK27:AN27"/>
    <mergeCell ref="N28:X28"/>
    <mergeCell ref="B21:AN21"/>
    <mergeCell ref="C22:E22"/>
    <mergeCell ref="F22:M22"/>
    <mergeCell ref="AK22:AN22"/>
    <mergeCell ref="C23:E23"/>
    <mergeCell ref="F23:M23"/>
    <mergeCell ref="AK23:AN23"/>
    <mergeCell ref="AK16:AK17"/>
    <mergeCell ref="AL16:AN16"/>
    <mergeCell ref="C18:E18"/>
    <mergeCell ref="F18:M18"/>
    <mergeCell ref="B19:AN19"/>
    <mergeCell ref="B20:AN20"/>
    <mergeCell ref="AG14:AJ14"/>
    <mergeCell ref="AK14:AN14"/>
    <mergeCell ref="Q15:R16"/>
    <mergeCell ref="S15:T16"/>
    <mergeCell ref="U15:V16"/>
    <mergeCell ref="W15:W17"/>
    <mergeCell ref="AG15:AJ15"/>
    <mergeCell ref="AK15:AN15"/>
    <mergeCell ref="AG16:AG17"/>
    <mergeCell ref="AH16:AJ16"/>
    <mergeCell ref="AA14:AA17"/>
    <mergeCell ref="AB14:AB17"/>
    <mergeCell ref="AC14:AC17"/>
    <mergeCell ref="AD14:AD17"/>
    <mergeCell ref="AE14:AE17"/>
    <mergeCell ref="AF14:AF17"/>
    <mergeCell ref="Y11:AF13"/>
    <mergeCell ref="AG11:AN11"/>
    <mergeCell ref="AG12:AN12"/>
    <mergeCell ref="AG13:AN13"/>
    <mergeCell ref="N14:N17"/>
    <mergeCell ref="O14:O17"/>
    <mergeCell ref="P14:P17"/>
    <mergeCell ref="Q14:W14"/>
    <mergeCell ref="Y14:Y17"/>
    <mergeCell ref="Z14:Z17"/>
    <mergeCell ref="B11:B17"/>
    <mergeCell ref="C11:E17"/>
    <mergeCell ref="F11:M17"/>
    <mergeCell ref="N11:O13"/>
    <mergeCell ref="P11:W13"/>
    <mergeCell ref="X11:X17"/>
    <mergeCell ref="F7:K7"/>
    <mergeCell ref="M7:AA7"/>
    <mergeCell ref="AH7:AN7"/>
    <mergeCell ref="C8:E8"/>
    <mergeCell ref="AH8:AN8"/>
    <mergeCell ref="C9:E9"/>
    <mergeCell ref="M9:AB9"/>
    <mergeCell ref="AH9:AN9"/>
    <mergeCell ref="C1:AN1"/>
    <mergeCell ref="B3:AN3"/>
    <mergeCell ref="B4:AN4"/>
    <mergeCell ref="C5:D5"/>
    <mergeCell ref="F5:AC5"/>
    <mergeCell ref="C6:E6"/>
    <mergeCell ref="AH6:AN6"/>
  </mergeCells>
  <pageMargins left="0" right="0" top="0.6692913385826772" bottom="0" header="0.27559055118110237" footer="0"/>
  <pageSetup paperSize="9" scale="21" fitToHeight="2" orientation="landscape" horizontalDpi="300" verticalDpi="300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Маг проф  1 курс 20-21</vt:lpstr>
      <vt:lpstr>Маг наук 1 курс 20-21</vt:lpstr>
      <vt:lpstr>МАГ проф ІI курс</vt:lpstr>
    </vt:vector>
  </TitlesOfParts>
  <Company>К П 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Andrey Aushev</cp:lastModifiedBy>
  <cp:lastPrinted>2020-06-10T15:23:54Z</cp:lastPrinted>
  <dcterms:created xsi:type="dcterms:W3CDTF">2014-01-13T08:19:54Z</dcterms:created>
  <dcterms:modified xsi:type="dcterms:W3CDTF">2020-07-07T10:09:49Z</dcterms:modified>
</cp:coreProperties>
</file>